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230" windowHeight="4080" tabRatio="706" firstSheet="2" activeTab="6"/>
  </bookViews>
  <sheets>
    <sheet name="Pretekový plán 2019 " sheetId="1" state="hidden" r:id="rId1"/>
    <sheet name="PP_2019" sheetId="2" r:id="rId2"/>
    <sheet name="Harmonogram zberu" sheetId="3" r:id="rId3"/>
    <sheet name="čísla dier" sheetId="4" r:id="rId4"/>
    <sheet name="Hlasené počty" sheetId="5" r:id="rId5"/>
    <sheet name="PLATBY" sheetId="6" r:id="rId6"/>
    <sheet name="KOŠE AUTO" sheetId="7" r:id="rId7"/>
    <sheet name="KOŠE PRIVES" sheetId="8" r:id="rId8"/>
    <sheet name="ZBER Podivín" sheetId="9" r:id="rId9"/>
    <sheet name="KOŠE PODIVIN" sheetId="10" r:id="rId10"/>
  </sheets>
  <externalReferences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ASP</author>
    <author/>
  </authors>
  <commentList>
    <comment ref="E2" authorId="0">
      <text>
        <r>
          <rPr>
            <b/>
            <sz val="9"/>
            <rFont val="Tahoma"/>
            <family val="2"/>
          </rPr>
          <t>1. MAJSTROVSTVO KRÁTKYCH A STREDNÝCH TRATÍ  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2. MAJSTROVSTVO DLHÝCH TRATÍ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3. MAJSTROVSTVO Národných pretekov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4. MAJSTROVSTVO mladých chovateľov</t>
        </r>
      </text>
    </comment>
    <comment ref="I2" authorId="0">
      <text>
        <r>
          <rPr>
            <b/>
            <sz val="9"/>
            <rFont val="Tahoma"/>
            <family val="2"/>
          </rPr>
          <t>6.MAJ. SLOVENSKA ROČNÝCH HOLUBOV.</t>
        </r>
      </text>
    </comment>
    <comment ref="K2" authorId="1">
      <text>
        <r>
          <rPr>
            <b/>
            <sz val="9"/>
            <color indexed="8"/>
            <rFont val="Tahoma"/>
            <family val="2"/>
          </rPr>
          <t xml:space="preserve">
INTERMAJSTROVSTVO
</t>
        </r>
      </text>
    </comment>
    <comment ref="J3" authorId="1">
      <text>
        <r>
          <rPr>
            <sz val="9"/>
            <color indexed="8"/>
            <rFont val="Tahoma"/>
            <family val="2"/>
          </rPr>
          <t xml:space="preserve">
MsRH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J6" authorId="1">
      <text>
        <r>
          <rPr>
            <b/>
            <sz val="9"/>
            <color indexed="8"/>
            <rFont val="Tahoma"/>
            <family val="2"/>
          </rPr>
          <t xml:space="preserve">
MsKaST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
</t>
        </r>
      </text>
    </comment>
    <comment ref="D8" authorId="1">
      <text>
        <r>
          <rPr>
            <sz val="9"/>
            <color indexed="8"/>
            <rFont val="Tahoma"/>
            <family val="2"/>
          </rPr>
          <t>Pretek Halle,
konaný 03.06.2018 sa bude letieť ako katovický memoriál na pamiatku zosnulých chovateľov.</t>
        </r>
      </text>
    </comment>
    <comment ref="J11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J14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J17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9"/>
            <color indexed="8"/>
            <rFont val="Tahoma"/>
            <family val="2"/>
          </rPr>
          <t xml:space="preserve">4. INTERBRUSEL 2018
Predstavitelia prítomných národných zväzov chovateľov poštových holubov sa dohodli, že v roku
2018 vo svojich národných zväzoch vytvoria podmienky, aby sa ich členovia mohli zúčastniť
spoločného preteku Bruselu.
Štart preteku: 28. júla (07) 2018, raňajší štart.
Účasť v preteku: chovatelia z Poľska, Česka a Slovenska, bez obmedzenia kilometrovej vzdialenosti.
Medzinárodné vyhodnotenie preteku: Spoločné výsledky, výsledky do 800 km, výsledky nad 800
km. Medzinárodné vyhodnotenie – individuálna súťaž jednotlivcov.
Ocenenie prvých troch chovateľov z preteku bude počas XXXVI. Olympiády FCI v Poľsku – január
2019.
Štartovacia komisia: Krzysztof Kawaler – hlavný koordinátor. Po jednom zástupcovi delegujú do
komisie národné zväzy. 
</t>
        </r>
      </text>
    </comment>
    <comment ref="D23" authorId="1">
      <text>
        <r>
          <rPr>
            <b/>
            <sz val="12"/>
            <color indexed="8"/>
            <rFont val="Tahoma"/>
            <family val="2"/>
          </rPr>
          <t>Memoriál J.Cingela st.</t>
        </r>
      </text>
    </comment>
    <comment ref="J24" authorId="1">
      <text>
        <r>
          <rPr>
            <sz val="9"/>
            <color indexed="8"/>
            <rFont val="Tahoma"/>
            <family val="2"/>
          </rPr>
          <t xml:space="preserve">
Vyhodnotenie tvorí súčet 15 koeficientov 5 holubov z ktorých každy do vyhodnotenia použije 3 koeficienty získané vo vopred deklarovaných pretekoch, uvedených v pretekových plánoch OZ CHPH.
Preteková sezóna musí byť ukončená prvým októbrovým víkendom.</t>
        </r>
      </text>
    </comment>
  </commentList>
</comments>
</file>

<file path=xl/comments2.xml><?xml version="1.0" encoding="utf-8"?>
<comments xmlns="http://schemas.openxmlformats.org/spreadsheetml/2006/main">
  <authors>
    <author>ASP</author>
    <author/>
  </authors>
  <commentList>
    <comment ref="D9" authorId="0">
      <text>
        <r>
          <rPr>
            <b/>
            <sz val="12"/>
            <rFont val="Tahoma"/>
            <family val="2"/>
          </rPr>
          <t>Memoriál Jožka Homolu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2"/>
            <rFont val="Tahoma"/>
            <family val="2"/>
          </rPr>
          <t>Memoriál Juraja Kureka</t>
        </r>
        <r>
          <rPr>
            <sz val="9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12"/>
            <color indexed="8"/>
            <rFont val="Tahoma"/>
            <family val="2"/>
          </rPr>
          <t>Memoriál J.Cingela st.</t>
        </r>
      </text>
    </comment>
  </commentList>
</comments>
</file>

<file path=xl/comments6.xml><?xml version="1.0" encoding="utf-8"?>
<comments xmlns="http://schemas.openxmlformats.org/spreadsheetml/2006/main">
  <authors>
    <author>ASP</author>
  </authors>
  <commentList>
    <comment ref="D20" authorId="0">
      <text>
        <r>
          <rPr>
            <sz val="9"/>
            <rFont val="Tahoma"/>
            <family val="2"/>
          </rPr>
          <t xml:space="preserve">info p.KOLÍNEK
12.3.2018 9:00
</t>
        </r>
      </text>
    </comment>
  </commentList>
</comments>
</file>

<file path=xl/sharedStrings.xml><?xml version="1.0" encoding="utf-8"?>
<sst xmlns="http://schemas.openxmlformats.org/spreadsheetml/2006/main" count="1363" uniqueCount="361">
  <si>
    <t>auto</t>
  </si>
  <si>
    <t>region do MS</t>
  </si>
  <si>
    <t xml:space="preserve"> OZ CHPH :</t>
  </si>
  <si>
    <t>P.č.</t>
  </si>
  <si>
    <t>Dátum</t>
  </si>
  <si>
    <t>najmenší</t>
  </si>
  <si>
    <t>najväčší</t>
  </si>
  <si>
    <t>bodovanie</t>
  </si>
  <si>
    <t>Deklarácia výsledkov - výstavy</t>
  </si>
  <si>
    <t xml:space="preserve">zaradenie do súťaže </t>
  </si>
  <si>
    <t>Velké Meziříčí</t>
  </si>
  <si>
    <t>ZO+VS+OZ</t>
  </si>
  <si>
    <t>MZO,MVS,MOZ,MKT</t>
  </si>
  <si>
    <t>Jihlava</t>
  </si>
  <si>
    <t>MZO,MVS,MOZ,MST</t>
  </si>
  <si>
    <t>Chomutov</t>
  </si>
  <si>
    <t>R3</t>
  </si>
  <si>
    <t>MZO,MVS,MOZ,MDT</t>
  </si>
  <si>
    <t>Louny</t>
  </si>
  <si>
    <t>R1</t>
  </si>
  <si>
    <t>MZO,MVS,MOZ,MSDT</t>
  </si>
  <si>
    <t>Halle II.</t>
  </si>
  <si>
    <t>Louny II.</t>
  </si>
  <si>
    <t>Louny III.</t>
  </si>
  <si>
    <t>Halle III.</t>
  </si>
  <si>
    <t>Brussel</t>
  </si>
  <si>
    <t>neboduje</t>
  </si>
  <si>
    <t>len na koeficient</t>
  </si>
  <si>
    <t>Louny IV.</t>
  </si>
  <si>
    <t>Preteky mladých holubov</t>
  </si>
  <si>
    <t>1.</t>
  </si>
  <si>
    <t xml:space="preserve">Velké Meziříčí- </t>
  </si>
  <si>
    <t>MZO,MVS,MOZ,MMH</t>
  </si>
  <si>
    <t>2.</t>
  </si>
  <si>
    <t>3.</t>
  </si>
  <si>
    <t>4.</t>
  </si>
  <si>
    <t>Řičany</t>
  </si>
  <si>
    <t>5.</t>
  </si>
  <si>
    <t>R1=OZNR+OZTO+OZTT+OZBA+OZPK</t>
  </si>
  <si>
    <t>R2=OZNR+OZTO+OZTT+OZBA</t>
  </si>
  <si>
    <t>dátum zaslania na SZ :</t>
  </si>
  <si>
    <t>R3=OZBA+OZTT</t>
  </si>
  <si>
    <t>podpis štatutára OZ</t>
  </si>
  <si>
    <t>VS1=ZOKráľová pri Senci+ZOSenec</t>
  </si>
  <si>
    <t>pečiatka OZ</t>
  </si>
  <si>
    <t>dátum prijatia na SZ</t>
  </si>
  <si>
    <t>VS3=ZOBratislava-Rusovce+ZODunajská Lužná+ZOLehnice</t>
  </si>
  <si>
    <t>podpis sekretára SZ</t>
  </si>
  <si>
    <t>nedeľa</t>
  </si>
  <si>
    <t>sobota</t>
  </si>
  <si>
    <t>Deň</t>
  </si>
  <si>
    <t>auto+príves</t>
  </si>
  <si>
    <t>Spôsob prepravy</t>
  </si>
  <si>
    <t>VS2=ZOBratislava+ZOŠenkvice-Cerové+ZOBA-Mierová kol.+ZOPezinok</t>
  </si>
  <si>
    <t>IM</t>
  </si>
  <si>
    <t>MsKaST</t>
  </si>
  <si>
    <t>MsDT</t>
  </si>
  <si>
    <t>MsRH</t>
  </si>
  <si>
    <t>MsMH</t>
  </si>
  <si>
    <t>PROPOZÍCIE MAJSTROVSTIEV SLOVENSKA   PRE ROKY 2018‐2022 SCHVÁLENÉ NA VZ SZ CHPH DŇA 25. 11. 2017</t>
  </si>
  <si>
    <t>0101_Bratislava-Trnávka  NS_1</t>
  </si>
  <si>
    <t>0101_Bratislava--Zálesie  NS_2</t>
  </si>
  <si>
    <t>0102_Pezinok</t>
  </si>
  <si>
    <t>0104_Bratislava-Rusovce</t>
  </si>
  <si>
    <t>0105_Dunajská Lužná</t>
  </si>
  <si>
    <t>0106_Šenkvice</t>
  </si>
  <si>
    <t>0107_Kráľová pri Senci</t>
  </si>
  <si>
    <t>0108_Lehnice</t>
  </si>
  <si>
    <t>0109_Senec</t>
  </si>
  <si>
    <t>OZ Bratislava</t>
  </si>
  <si>
    <t>príves</t>
  </si>
  <si>
    <t>Nahlásené požiadavky ZO</t>
  </si>
  <si>
    <t>0110_Bratislava-Mier kol.</t>
  </si>
  <si>
    <t>počet holubov auto</t>
  </si>
  <si>
    <t>128,801  - 185,984  (57,183 )</t>
  </si>
  <si>
    <t>151,392  - 210,781  (59,389 )</t>
  </si>
  <si>
    <t>292,800  - 353,059  (60,259 )</t>
  </si>
  <si>
    <t>345,760  - 406,342  (60,582 )</t>
  </si>
  <si>
    <t>491,735  - 551,770  (60,035 )</t>
  </si>
  <si>
    <t>318,010  - 378,351  (60,341 )</t>
  </si>
  <si>
    <t>693,633  - 754,330  (60,697 )</t>
  </si>
  <si>
    <t>528,973  - 590,054  (61,081 )</t>
  </si>
  <si>
    <t>951,836  - 1 011,262  (59,426 )</t>
  </si>
  <si>
    <t xml:space="preserve">rozpätie </t>
  </si>
  <si>
    <t>241,091  - 300,740  (59,649 )</t>
  </si>
  <si>
    <t>Kategória Majstrovstva Slovenska</t>
  </si>
  <si>
    <t>SDT &gt;700</t>
  </si>
  <si>
    <t>Brusel</t>
  </si>
  <si>
    <t>nácvik                         Podivín</t>
  </si>
  <si>
    <t>počet akt. chovat.</t>
  </si>
  <si>
    <t>počet hol. prives</t>
  </si>
  <si>
    <t>40 /2/2 %|20/5</t>
  </si>
  <si>
    <t>60/3/2 %|20 /5</t>
  </si>
  <si>
    <t>90/3/2 %|20 /5</t>
  </si>
  <si>
    <t>120/3/2 %|10/4</t>
  </si>
  <si>
    <t>60/3/2 %|30/7</t>
  </si>
  <si>
    <t>PRETEKOVÝ PLÁN</t>
  </si>
  <si>
    <t>BRATISLAVA</t>
  </si>
  <si>
    <r>
      <t xml:space="preserve">počet pridelených košov                                        </t>
    </r>
    <r>
      <rPr>
        <b/>
        <sz val="12"/>
        <color indexed="30"/>
        <rFont val="Tahoma"/>
        <family val="2"/>
      </rPr>
      <t xml:space="preserve"> 2018</t>
    </r>
  </si>
  <si>
    <t>-</t>
  </si>
  <si>
    <r>
      <t xml:space="preserve">Halle </t>
    </r>
    <r>
      <rPr>
        <i/>
        <sz val="8"/>
        <color indexed="12"/>
        <rFont val="Tahoma"/>
        <family val="2"/>
      </rPr>
      <t>mem.J.HOMOLU</t>
    </r>
  </si>
  <si>
    <t>R11</t>
  </si>
  <si>
    <t xml:space="preserve">- </t>
  </si>
  <si>
    <t>Reg:</t>
  </si>
  <si>
    <t>R11=Západosl. Reg.+Považský reg.</t>
  </si>
  <si>
    <t>OZ:</t>
  </si>
  <si>
    <t>OZ=OZ Bratislava (9 ZO)</t>
  </si>
  <si>
    <t>ZO (2x)=ZO Bratislava, ZO Dunajská Lužná</t>
  </si>
  <si>
    <t>Kámen u Pacova</t>
  </si>
  <si>
    <t>184,030 - 244,893 (60,863 )</t>
  </si>
  <si>
    <t>auto SZ</t>
  </si>
  <si>
    <r>
      <t>ZO+VS+OZ+</t>
    </r>
    <r>
      <rPr>
        <b/>
        <sz val="8"/>
        <color indexed="10"/>
        <rFont val="Tahoma"/>
        <family val="2"/>
      </rPr>
      <t>R1+R2+R3</t>
    </r>
  </si>
  <si>
    <t>auto OZ Nitra</t>
  </si>
  <si>
    <r>
      <t>ZO+VS+OZ</t>
    </r>
    <r>
      <rPr>
        <b/>
        <sz val="8"/>
        <color indexed="10"/>
        <rFont val="Tahoma"/>
        <family val="2"/>
      </rPr>
      <t>+R1+R2+R3+R11+NP</t>
    </r>
  </si>
  <si>
    <t>Bad Nenndorf III.(NP)</t>
  </si>
  <si>
    <r>
      <t>ZO+VS+OZ+</t>
    </r>
    <r>
      <rPr>
        <b/>
        <sz val="8"/>
        <color indexed="10"/>
        <rFont val="Tahoma"/>
        <family val="2"/>
      </rPr>
      <t>R1+R2+R3+R11+VCS</t>
    </r>
  </si>
  <si>
    <t>Gotha  (VCS)</t>
  </si>
  <si>
    <t>Bad Nenndorf II. (NP)</t>
  </si>
  <si>
    <t>Bad Nenndorf I. (NP)</t>
  </si>
  <si>
    <t>Ms mlch</t>
  </si>
  <si>
    <t>Ms NP a VCS</t>
  </si>
  <si>
    <t>RH,MCH</t>
  </si>
  <si>
    <t>KaST,RH,MCH</t>
  </si>
  <si>
    <t>KaST ,DT,MCH,RH</t>
  </si>
  <si>
    <t>DT,SDT,MCH</t>
  </si>
  <si>
    <r>
      <t>VS+OZ</t>
    </r>
    <r>
      <rPr>
        <b/>
        <sz val="8"/>
        <color indexed="10"/>
        <rFont val="Tahoma"/>
        <family val="2"/>
      </rPr>
      <t>+R1+R2+R3+R11+NP</t>
    </r>
  </si>
  <si>
    <t>&lt;&lt;&lt; MS</t>
  </si>
  <si>
    <t>&lt;&lt;&lt; Intermajstrovstvo</t>
  </si>
  <si>
    <t>MH</t>
  </si>
  <si>
    <t>Sezóna : 2019</t>
  </si>
  <si>
    <t>MsSDT,</t>
  </si>
  <si>
    <r>
      <t xml:space="preserve">Slaný  </t>
    </r>
    <r>
      <rPr>
        <b/>
        <i/>
        <sz val="10"/>
        <color indexed="10"/>
        <rFont val="Tahoma"/>
        <family val="2"/>
      </rPr>
      <t>(LOUNY)</t>
    </r>
  </si>
  <si>
    <r>
      <t>Louny</t>
    </r>
    <r>
      <rPr>
        <b/>
        <i/>
        <sz val="10"/>
        <color indexed="10"/>
        <rFont val="Tahoma"/>
        <family val="2"/>
      </rPr>
      <t xml:space="preserve"> (Chomutov)</t>
    </r>
  </si>
  <si>
    <r>
      <t xml:space="preserve">Louny V.  </t>
    </r>
    <r>
      <rPr>
        <b/>
        <i/>
        <sz val="10"/>
        <color indexed="10"/>
        <rFont val="Tahoma"/>
        <family val="2"/>
      </rPr>
      <t>(Chomutov)</t>
    </r>
  </si>
  <si>
    <r>
      <t xml:space="preserve">miesto štartu                    </t>
    </r>
    <r>
      <rPr>
        <b/>
        <sz val="10"/>
        <color indexed="10"/>
        <rFont val="Tahoma"/>
        <family val="2"/>
      </rPr>
      <t xml:space="preserve"> ( Zmenu navhuje ZSRegion)</t>
    </r>
  </si>
  <si>
    <r>
      <t>ZO+VS+OZ</t>
    </r>
    <r>
      <rPr>
        <b/>
        <sz val="8"/>
        <color indexed="30"/>
        <rFont val="Tahoma"/>
        <family val="2"/>
      </rPr>
      <t xml:space="preserve"> (+R1+R2+R3)</t>
    </r>
  </si>
  <si>
    <t>Nahlásené počty ZO - PH pre rok 2019</t>
  </si>
  <si>
    <t>DT   &gt;500</t>
  </si>
  <si>
    <t>počet aktívnych chovat.</t>
  </si>
  <si>
    <t>počet holubov</t>
  </si>
  <si>
    <t>počet pridelených košov</t>
  </si>
  <si>
    <t>pridelené na nácvik                         Podivín</t>
  </si>
  <si>
    <t>Platby ZO - OZ BA</t>
  </si>
  <si>
    <t>E</t>
  </si>
  <si>
    <t>cena auto</t>
  </si>
  <si>
    <t>cena príves</t>
  </si>
  <si>
    <t>cena DT</t>
  </si>
  <si>
    <t>Podivín 6x-1.Kolo</t>
  </si>
  <si>
    <t>SPOLU</t>
  </si>
  <si>
    <t>0110_Bratislava-Mierová kolonia</t>
  </si>
  <si>
    <t>Cena koša v aute</t>
  </si>
  <si>
    <t>Cena koša v prívese</t>
  </si>
  <si>
    <t>Cena za nasadenie 1 holuba SDT</t>
  </si>
  <si>
    <t>1 cesta</t>
  </si>
  <si>
    <t>Záloha za nas. 1 holuba Brusel</t>
  </si>
  <si>
    <t>Cena koša v aute pre Podivín</t>
  </si>
  <si>
    <t>Cena dopravy pre Podivín</t>
  </si>
  <si>
    <r>
      <t xml:space="preserve">Letové na rok 2019 teba uhraďiť na účet, čislo BU - </t>
    </r>
    <r>
      <rPr>
        <b/>
        <sz val="16"/>
        <color indexed="30"/>
        <rFont val="Tahoma"/>
        <family val="2"/>
      </rPr>
      <t>SK1509000000000011480265</t>
    </r>
    <r>
      <rPr>
        <b/>
        <sz val="16"/>
        <color indexed="10"/>
        <rFont val="Tahoma"/>
        <family val="2"/>
      </rPr>
      <t xml:space="preserve"> </t>
    </r>
    <r>
      <rPr>
        <sz val="16"/>
        <rFont val="Tahoma"/>
        <family val="2"/>
      </rPr>
      <t>                                                                                                                                                                                     do 15.4.2019</t>
    </r>
  </si>
  <si>
    <t>poradie zberu</t>
  </si>
  <si>
    <t>Podivín</t>
  </si>
  <si>
    <t>dátum zberu</t>
  </si>
  <si>
    <t>0108-Lehnice</t>
  </si>
  <si>
    <t>odchod auta</t>
  </si>
  <si>
    <t>0105-Dunajská Lužná</t>
  </si>
  <si>
    <t>0107-Kraľová-pri Senci</t>
  </si>
  <si>
    <t xml:space="preserve">0110-Bratislava-Mierová Kolonia                   </t>
  </si>
  <si>
    <t>0104-Bratislava-Rusovce</t>
  </si>
  <si>
    <t>0101- 0101_Bratislava--Zálesie  NS_2</t>
  </si>
  <si>
    <t>celkove pridelené koše v aute</t>
  </si>
  <si>
    <t>počet  košov na nácvik</t>
  </si>
  <si>
    <t>ZBER</t>
  </si>
  <si>
    <t>čas odchodu auta z NS</t>
  </si>
  <si>
    <t>NS Zálesie</t>
  </si>
  <si>
    <t xml:space="preserve">Kraľová </t>
  </si>
  <si>
    <t>Rusovce</t>
  </si>
  <si>
    <t>M.Kolonia</t>
  </si>
  <si>
    <t>NS Trnávka</t>
  </si>
  <si>
    <t>voda</t>
  </si>
  <si>
    <t>Lehnice</t>
  </si>
  <si>
    <t>D.Lužna</t>
  </si>
  <si>
    <t>štvrtok</t>
  </si>
  <si>
    <t>dátum štartu</t>
  </si>
  <si>
    <t>miesto štartu</t>
  </si>
  <si>
    <t>P</t>
  </si>
  <si>
    <t>Senec</t>
  </si>
  <si>
    <t>Šenkvice</t>
  </si>
  <si>
    <t>Pezinok</t>
  </si>
  <si>
    <t>SZCHPH ZO</t>
  </si>
  <si>
    <t>počet košov</t>
  </si>
  <si>
    <t>sprievodca</t>
  </si>
  <si>
    <t>vodič</t>
  </si>
  <si>
    <t>nový počet holubov</t>
  </si>
  <si>
    <t>Rozmery koša</t>
  </si>
  <si>
    <t>príves koš</t>
  </si>
  <si>
    <t>auto koš</t>
  </si>
  <si>
    <t>0101_Bratislava-Trnávka_NS 1 Bratislava</t>
  </si>
  <si>
    <t>šírka</t>
  </si>
  <si>
    <t>0101_Bratislava-Trnávka_NS 2 Zálesie</t>
  </si>
  <si>
    <t>dĺžka</t>
  </si>
  <si>
    <t>0102  Pezinok</t>
  </si>
  <si>
    <t>plocha</t>
  </si>
  <si>
    <t>počet holubov do koša</t>
  </si>
  <si>
    <t>plocha pre jedného holuba</t>
  </si>
  <si>
    <t xml:space="preserve">Ochrana zviera pri preprave, ktorá bola vydaná v r. 2010. Jedná sa o tabuľku pri preprave : </t>
  </si>
  <si>
    <r>
      <t>cesta do 500 km 250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/ks  </t>
    </r>
  </si>
  <si>
    <r>
      <t>cesta nad 500 km 300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/ks</t>
    </r>
  </si>
  <si>
    <t>minimálna výška 21cm.</t>
  </si>
  <si>
    <t>Rozhodnutie: na základe uznesenia výboru a pravidiel OZ</t>
  </si>
  <si>
    <t>Nedodržanie " doporučenej normy počtu holubov v koši " niektorým nevadí. Možno, že ani nevedia, že holub potrebuje viac  kyslíka než človek.  Omieľaná fráza ,že  budú preplnene len ich koše neobstojí pretože i poloprázdnom koši ostatných ZO v kamióne je rovnako vydýchaný vzduch. Výsledok je ten ,že prvé závody máme prepchatý kamión a od polovice sezóny chodíme poloprázdny!!!</t>
  </si>
  <si>
    <t>počet holubov v koši</t>
  </si>
  <si>
    <t>max. prepravná kapacita</t>
  </si>
  <si>
    <t>Prepravná kapacita</t>
  </si>
  <si>
    <t>Auto</t>
  </si>
  <si>
    <t>Príves</t>
  </si>
  <si>
    <t>Ľavá strana vodič 2019</t>
  </si>
  <si>
    <t>Pravá strana sprievodca  2019</t>
  </si>
  <si>
    <t>Strana šoféra</t>
  </si>
  <si>
    <t>Dunajská Lužná</t>
  </si>
  <si>
    <t>Mierova kolónia</t>
  </si>
  <si>
    <t>ZO</t>
  </si>
  <si>
    <t>ľava   strana vodič</t>
  </si>
  <si>
    <t>Trnávka</t>
  </si>
  <si>
    <t>Strana spolujazdca</t>
  </si>
  <si>
    <t>Kráľová pri Senci</t>
  </si>
  <si>
    <t>Trnávka Zálesie</t>
  </si>
  <si>
    <t>Rozdelenie košov v prívesnom vozíku - Sezóna 2019</t>
  </si>
  <si>
    <t>prázdne</t>
  </si>
  <si>
    <t>ks PH</t>
  </si>
  <si>
    <t>pridelene koše</t>
  </si>
  <si>
    <t>Ľavá strana vodič 2019 PODIVÍN - nácvik</t>
  </si>
  <si>
    <t>Pravá strana sprievodca  2019 PODIVÍN - nácvik</t>
  </si>
  <si>
    <t>Dátum zberu a štartu</t>
  </si>
  <si>
    <t>koše auto</t>
  </si>
  <si>
    <t>koše príves</t>
  </si>
  <si>
    <t>2019 /+ -  /</t>
  </si>
  <si>
    <t>počet pridelených košov 2019</t>
  </si>
  <si>
    <t xml:space="preserve">miesto štartu                    </t>
  </si>
  <si>
    <t>streda</t>
  </si>
  <si>
    <t>Louny I.</t>
  </si>
  <si>
    <t>R2</t>
  </si>
  <si>
    <r>
      <t xml:space="preserve">ZO+VS+OZ + </t>
    </r>
    <r>
      <rPr>
        <b/>
        <sz val="8"/>
        <color indexed="10"/>
        <rFont val="Tahoma"/>
        <family val="2"/>
      </rPr>
      <t>R1+R2</t>
    </r>
  </si>
  <si>
    <t>Chomutov I.</t>
  </si>
  <si>
    <t>Bünde I. NP</t>
  </si>
  <si>
    <r>
      <t>ZO+VS+OZ</t>
    </r>
    <r>
      <rPr>
        <b/>
        <sz val="8"/>
        <color indexed="10"/>
        <rFont val="Tahoma"/>
        <family val="2"/>
      </rPr>
      <t>+R1+R2+R11+NP</t>
    </r>
  </si>
  <si>
    <t>730,170-791,151 (60,981)</t>
  </si>
  <si>
    <t>KaST,MCH</t>
  </si>
  <si>
    <t>Bünde  II. NP</t>
  </si>
  <si>
    <r>
      <t xml:space="preserve">Gotha  (VCS) </t>
    </r>
    <r>
      <rPr>
        <b/>
        <i/>
        <sz val="8"/>
        <color indexed="30"/>
        <rFont val="Tahoma"/>
        <family val="2"/>
      </rPr>
      <t>mem.J.Kureka</t>
    </r>
  </si>
  <si>
    <t>Louny V.</t>
  </si>
  <si>
    <t>318,010-378,351  (60,341 )</t>
  </si>
  <si>
    <t>Bünde  III. NP</t>
  </si>
  <si>
    <t>MsSDT,MCH</t>
  </si>
  <si>
    <t>951,836 -1 011,262  (59,426 )</t>
  </si>
  <si>
    <t>Chomutov II.</t>
  </si>
  <si>
    <r>
      <t xml:space="preserve">Velké Meziříčí- </t>
    </r>
    <r>
      <rPr>
        <b/>
        <i/>
        <sz val="8"/>
        <color indexed="30"/>
        <rFont val="Tahoma"/>
        <family val="2"/>
      </rPr>
      <t>mem.J.Cingela,st</t>
    </r>
  </si>
  <si>
    <t xml:space="preserve">R1=OZBA+OZTT+OZNR+OZPK </t>
  </si>
  <si>
    <t>R2=OZTT+OZBA</t>
  </si>
  <si>
    <t>R3=OZNR+OZPK</t>
  </si>
  <si>
    <t xml:space="preserve">Veľké Meziříčí   ČR </t>
  </si>
  <si>
    <t>Jihlava ČR</t>
  </si>
  <si>
    <t>poradie zberu pre Kámen</t>
  </si>
  <si>
    <t>Kámen u Pacova             ČR</t>
  </si>
  <si>
    <t>Kámen u Pacova ML             ČR</t>
  </si>
  <si>
    <t xml:space="preserve">   Říčany                                                       ČR</t>
  </si>
  <si>
    <t>Chomutov ČR</t>
  </si>
  <si>
    <t>Gotha  SRN</t>
  </si>
  <si>
    <t>Halle SRN</t>
  </si>
  <si>
    <t>Louny ČR</t>
  </si>
  <si>
    <t>Chomutov II. ČR</t>
  </si>
  <si>
    <t>Bünde – SRN</t>
  </si>
  <si>
    <t>Brusel                Belge</t>
  </si>
  <si>
    <t xml:space="preserve"> adresa nasadzovacieho strediska</t>
  </si>
  <si>
    <t>vedúci nasadzovacieho strediska - meno a priezvisko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</si>
  <si>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</si>
  <si>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</si>
  <si>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</si>
  <si>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Presná adresa nasadzovacieho strediska / ak sa nedá presne špecifikovať tak uviesť súradnice</t>
  </si>
  <si>
    <t>s ohľadom na prílet holubov z Bruselu sa začne skôr</t>
  </si>
  <si>
    <t>0101- Zálesie</t>
  </si>
  <si>
    <t>nasádza sa v spoločnom NSDT Boldog</t>
  </si>
  <si>
    <t xml:space="preserve">nasádza sa v spoločnom NSDT </t>
  </si>
  <si>
    <t>Reštaurácia u Takáčovcov,Malinovská ul.</t>
  </si>
  <si>
    <t>Igor Gál</t>
  </si>
  <si>
    <t>0904251322</t>
  </si>
  <si>
    <t>palo.korbas@gmail.com</t>
  </si>
  <si>
    <t>0102-Pezinok</t>
  </si>
  <si>
    <t>Fajgalská cesta,90201 Pezinok</t>
  </si>
  <si>
    <t>Stanislav Dušek</t>
  </si>
  <si>
    <t>0905313709</t>
  </si>
  <si>
    <t>michal.gajdusek1@gmail.com</t>
  </si>
  <si>
    <t>0106-Šenkvice</t>
  </si>
  <si>
    <t>Šenkvice,Zapotok,požiarna zbrojnica</t>
  </si>
  <si>
    <t>Ján Peško</t>
  </si>
  <si>
    <t>0949809995</t>
  </si>
  <si>
    <t>j.pesko2@gmail.com</t>
  </si>
  <si>
    <t>0109-Senec</t>
  </si>
  <si>
    <t>90301 Senec, Trnavská 1</t>
  </si>
  <si>
    <t>Detári Jozef</t>
  </si>
  <si>
    <t xml:space="preserve"> 0905609562 </t>
  </si>
  <si>
    <t>jozef.detari@azet.sk</t>
  </si>
  <si>
    <t>0107-Kráľová  pri Senci</t>
  </si>
  <si>
    <t>čas určí VNS</t>
  </si>
  <si>
    <t>90050 Kráľová p. Senci</t>
  </si>
  <si>
    <t>Ľudovít Filkász</t>
  </si>
  <si>
    <t>viliam.janko@gmail.com</t>
  </si>
  <si>
    <t>nasádza sa v spoločnom NSDT v Dunajskej Lužnej</t>
  </si>
  <si>
    <t>Obecný úrad Lehnice PSČ 930 37</t>
  </si>
  <si>
    <t>Imrich Janák</t>
  </si>
  <si>
    <t>0910966056</t>
  </si>
  <si>
    <t>lcsorgei@zoznam.sk</t>
  </si>
  <si>
    <t>Piatok  21:45     00:00</t>
  </si>
  <si>
    <t>klubovňa ZO CHPH Mariánska ul. Dunajská Lužná, časť Jánošíková (za kostolom)</t>
  </si>
  <si>
    <t>Vladimír Špindor Mariánska 647/22 Dunajská Lužná</t>
  </si>
  <si>
    <t>0903465446</t>
  </si>
  <si>
    <t>GehryJozef@stonline.sk,</t>
  </si>
  <si>
    <t>0101-Bratislava-Trnávka</t>
  </si>
  <si>
    <t>Studená ul,Areál Sarur a.s</t>
  </si>
  <si>
    <t>Jozef Hromkovič</t>
  </si>
  <si>
    <t>0904314101</t>
  </si>
  <si>
    <t>jozef.hromkovic.gmail.com</t>
  </si>
  <si>
    <t>Detské ihrisko M.Kolónia</t>
  </si>
  <si>
    <t>Ľudovít Szoke</t>
  </si>
  <si>
    <t>0940172642</t>
  </si>
  <si>
    <t>Balkánska ul. 51/280, 851 10 Bratislava</t>
  </si>
  <si>
    <t>Dr.Miloslav Struhár</t>
  </si>
  <si>
    <t>0905251195</t>
  </si>
  <si>
    <t>miloslavstruhar@pobox.sk</t>
  </si>
  <si>
    <t xml:space="preserve"> Uvedené časy znamenajú odchod vozidla z nasadzovacieho strediska deň pred štartom</t>
  </si>
  <si>
    <t xml:space="preserve">Nasadzanie na dlhé trate v spoločných nasadzovacích strediskách </t>
  </si>
  <si>
    <t>NS_01-Dunajská Lužná</t>
  </si>
  <si>
    <t>Jozef Géhry</t>
  </si>
  <si>
    <t>+421 905 520 616</t>
  </si>
  <si>
    <t>N 48 : 04 : 51,44</t>
  </si>
  <si>
    <t>E 17 : 15 : 27,19</t>
  </si>
  <si>
    <t>NS_02-Kráľová pri Senci</t>
  </si>
  <si>
    <t>Dielňa,  92526 Boldog  718</t>
  </si>
  <si>
    <t>Tibor Kvál</t>
  </si>
  <si>
    <t>+421 915 748 772</t>
  </si>
  <si>
    <t>N 48.238841008 </t>
  </si>
  <si>
    <t>E 17.427460803 </t>
  </si>
  <si>
    <t>adresa</t>
  </si>
  <si>
    <t>ved.nas.strediska</t>
  </si>
  <si>
    <t>telefón</t>
  </si>
  <si>
    <t>súradnice</t>
  </si>
  <si>
    <t>pravá strana - zavoznik</t>
  </si>
  <si>
    <t>Nové prerozdelenie košov znamená pre ZO ,že sa zmenili pozície dier pre koše  v aute i vo vozíku</t>
  </si>
  <si>
    <t>NS</t>
  </si>
  <si>
    <t>počet košov A</t>
  </si>
  <si>
    <t>čísla dier pre koše</t>
  </si>
  <si>
    <t>A</t>
  </si>
  <si>
    <t>0101_Bratislava-Trnávka</t>
  </si>
  <si>
    <t>0102 Pezinok</t>
  </si>
  <si>
    <t>SPOLU auto + vozik</t>
  </si>
  <si>
    <t xml:space="preserve">SPOLU auto </t>
  </si>
  <si>
    <t>SPOLU vozik</t>
  </si>
  <si>
    <t>ZO LEHNICE SI PREVEZMU KOŠ V PRíVESE č.20 OD ZO KRALOVA PRI SENCI</t>
  </si>
  <si>
    <t>ZO BA RUSOVCE SI PREVEZME KOŠ V AUTE OD ZO ŠENKVICE</t>
  </si>
  <si>
    <t>ROZVOZ KOŠOV SA V ROKU 2019 NEUSKUTOCNI</t>
  </si>
  <si>
    <t>ZOBA TRNAVKA SI PREVEZME KOŠ V AUTE OD ZO SENEC</t>
  </si>
  <si>
    <t>AUTO   PRIVES</t>
  </si>
  <si>
    <r>
      <t>D.Lužna/</t>
    </r>
    <r>
      <rPr>
        <b/>
        <sz val="8"/>
        <color indexed="12"/>
        <rFont val="Arial"/>
        <family val="2"/>
      </rPr>
      <t>5ks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</si>
</sst>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&quot;  košov&quot;"/>
    <numFmt numFmtId="165" formatCode="0.00_ ;[Red]\-0.00\ "/>
    <numFmt numFmtId="166" formatCode="0_ ;[Red]\-0\ "/>
    <numFmt numFmtId="167" formatCode="#0&quot;  cm&quot;"/>
    <numFmt numFmtId="168" formatCode="\P\r\a\vd\a;&quot;Pravda&quot;;&quot;Nepravda&quot;"/>
    <numFmt numFmtId="169" formatCode="[$€-2]\ #\ ##,000_);[Red]\([$¥€-2]\ #\ ##,000\)"/>
    <numFmt numFmtId="170" formatCode="dd/mm/yyyy"/>
    <numFmt numFmtId="171" formatCode="h:mm;@"/>
    <numFmt numFmtId="172" formatCode="hh:mm"/>
    <numFmt numFmtId="173" formatCode="[&lt;=9999999]###\ ##\ ##;##\ ##\ ##\ ##"/>
    <numFmt numFmtId="174" formatCode="h:mm:ss;@"/>
    <numFmt numFmtId="175" formatCode="#,##0.00\ &quot;€&quot;"/>
    <numFmt numFmtId="176" formatCode="#0&quot;  ks holubov&quot;"/>
    <numFmt numFmtId="177" formatCode="0.0"/>
    <numFmt numFmtId="178" formatCode="mmm/yyyy"/>
    <numFmt numFmtId="179" formatCode="[$-41B]d\.\ mmmm\ yyyy"/>
    <numFmt numFmtId="180" formatCode="#,##0\ &quot;€&quot;"/>
    <numFmt numFmtId="181" formatCode="#,##0.0\ &quot;€&quot;"/>
  </numFmts>
  <fonts count="1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i/>
      <sz val="10"/>
      <name val="Tahoma"/>
      <family val="2"/>
    </font>
    <font>
      <sz val="10"/>
      <name val="Tahoma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8"/>
      <color indexed="10"/>
      <name val="Tahoma"/>
      <family val="2"/>
    </font>
    <font>
      <sz val="11"/>
      <name val="Tahoma"/>
      <family val="2"/>
    </font>
    <font>
      <b/>
      <i/>
      <sz val="16"/>
      <name val="Tahoma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2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0"/>
      <color indexed="30"/>
      <name val="Tahoma"/>
      <family val="2"/>
    </font>
    <font>
      <b/>
      <i/>
      <sz val="10"/>
      <color indexed="1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12"/>
      <name val="Tahoma"/>
      <family val="2"/>
    </font>
    <font>
      <b/>
      <sz val="12"/>
      <color indexed="8"/>
      <name val="Tahoma"/>
      <family val="2"/>
    </font>
    <font>
      <b/>
      <sz val="12"/>
      <color indexed="30"/>
      <name val="Tahoma"/>
      <family val="2"/>
    </font>
    <font>
      <b/>
      <sz val="10"/>
      <name val="Arial"/>
      <family val="2"/>
    </font>
    <font>
      <sz val="10"/>
      <color indexed="30"/>
      <name val="Tahoma"/>
      <family val="2"/>
    </font>
    <font>
      <sz val="10"/>
      <color indexed="30"/>
      <name val="Arial"/>
      <family val="2"/>
    </font>
    <font>
      <b/>
      <sz val="10"/>
      <color indexed="30"/>
      <name val="Tahoma"/>
      <family val="2"/>
    </font>
    <font>
      <sz val="10"/>
      <color indexed="63"/>
      <name val="Arial"/>
      <family val="2"/>
    </font>
    <font>
      <b/>
      <sz val="10"/>
      <color indexed="17"/>
      <name val="Tahoma"/>
      <family val="2"/>
    </font>
    <font>
      <b/>
      <sz val="10"/>
      <color indexed="60"/>
      <name val="Tahoma"/>
      <family val="2"/>
    </font>
    <font>
      <sz val="10"/>
      <color indexed="63"/>
      <name val="Tahoma"/>
      <family val="2"/>
    </font>
    <font>
      <sz val="8"/>
      <color indexed="12"/>
      <name val="Times New Roman"/>
      <family val="1"/>
    </font>
    <font>
      <b/>
      <sz val="10"/>
      <color indexed="63"/>
      <name val="Tahoma"/>
      <family val="2"/>
    </font>
    <font>
      <i/>
      <sz val="8"/>
      <color indexed="12"/>
      <name val="Tahoma"/>
      <family val="2"/>
    </font>
    <font>
      <sz val="9"/>
      <color indexed="8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8"/>
      <color indexed="30"/>
      <name val="Tahoma"/>
      <family val="2"/>
    </font>
    <font>
      <sz val="16"/>
      <name val="Tahoma"/>
      <family val="2"/>
    </font>
    <font>
      <b/>
      <sz val="16"/>
      <color indexed="30"/>
      <name val="Tahoma"/>
      <family val="2"/>
    </font>
    <font>
      <b/>
      <sz val="16"/>
      <color indexed="10"/>
      <name val="Tahoma"/>
      <family val="2"/>
    </font>
    <font>
      <sz val="10"/>
      <color indexed="12"/>
      <name val="Tahoma"/>
      <family val="2"/>
    </font>
    <font>
      <b/>
      <sz val="12"/>
      <color indexed="12"/>
      <name val="Arial"/>
      <family val="2"/>
    </font>
    <font>
      <b/>
      <sz val="8"/>
      <color indexed="8"/>
      <name val="Tahoma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b/>
      <sz val="12"/>
      <name val="Tahoma"/>
      <family val="2"/>
    </font>
    <font>
      <b/>
      <i/>
      <sz val="8"/>
      <name val="Tahoma"/>
      <family val="2"/>
    </font>
    <font>
      <b/>
      <i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8"/>
      <color indexed="12"/>
      <name val="Tahoma"/>
      <family val="2"/>
    </font>
    <font>
      <vertAlign val="superscript"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8"/>
      <name val="Tahoma"/>
      <family val="2"/>
    </font>
    <font>
      <b/>
      <sz val="12"/>
      <color indexed="12"/>
      <name val="Tahoma"/>
      <family val="2"/>
    </font>
    <font>
      <b/>
      <i/>
      <sz val="8"/>
      <color indexed="30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b/>
      <sz val="8"/>
      <color indexed="17"/>
      <name val="Tahoma"/>
      <family val="2"/>
    </font>
    <font>
      <b/>
      <sz val="8"/>
      <color indexed="60"/>
      <name val="Tahoma"/>
      <family val="2"/>
    </font>
    <font>
      <sz val="8"/>
      <color indexed="63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8"/>
      <color indexed="12"/>
      <name val="Calibri"/>
      <family val="2"/>
    </font>
    <font>
      <sz val="11"/>
      <name val="Arial"/>
      <family val="2"/>
    </font>
    <font>
      <sz val="8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"/>
      <family val="2"/>
    </font>
    <font>
      <sz val="11"/>
      <color indexed="12"/>
      <name val="Tahoma"/>
      <family val="2"/>
    </font>
    <font>
      <sz val="9"/>
      <color indexed="12"/>
      <name val="Tahoma"/>
      <family val="2"/>
    </font>
    <font>
      <i/>
      <sz val="10"/>
      <name val="Tahoma"/>
      <family val="2"/>
    </font>
    <font>
      <u val="single"/>
      <sz val="10"/>
      <color indexed="20"/>
      <name val="Arial"/>
      <family val="2"/>
    </font>
    <font>
      <b/>
      <sz val="9"/>
      <color indexed="30"/>
      <name val="Tahoma"/>
      <family val="2"/>
    </font>
    <font>
      <sz val="8"/>
      <color indexed="30"/>
      <name val="Tahoma"/>
      <family val="2"/>
    </font>
    <font>
      <i/>
      <sz val="10"/>
      <color indexed="30"/>
      <name val="Arial"/>
      <family val="2"/>
    </font>
    <font>
      <b/>
      <sz val="11"/>
      <color indexed="30"/>
      <name val="Tahoma"/>
      <family val="2"/>
    </font>
    <font>
      <b/>
      <i/>
      <sz val="11"/>
      <color indexed="30"/>
      <name val="Tahoma"/>
      <family val="2"/>
    </font>
    <font>
      <b/>
      <sz val="8"/>
      <color indexed="12"/>
      <name val="Arial"/>
      <family val="2"/>
    </font>
    <font>
      <i/>
      <sz val="10"/>
      <color indexed="12"/>
      <name val="Arial"/>
      <family val="2"/>
    </font>
    <font>
      <sz val="12"/>
      <color indexed="12"/>
      <name val="Tahoma"/>
      <family val="2"/>
    </font>
    <font>
      <sz val="14"/>
      <color indexed="30"/>
      <name val="Tahoma"/>
      <family val="2"/>
    </font>
    <font>
      <b/>
      <sz val="10"/>
      <color indexed="30"/>
      <name val="Arial"/>
      <family val="2"/>
    </font>
    <font>
      <sz val="11"/>
      <color indexed="8"/>
      <name val="Tahoma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0"/>
      <color indexed="10"/>
      <name val="Times New Roman"/>
      <family val="1"/>
    </font>
    <font>
      <b/>
      <sz val="20"/>
      <color indexed="30"/>
      <name val="Tahoma"/>
      <family val="2"/>
    </font>
    <font>
      <sz val="8"/>
      <color indexed="12"/>
      <name val="Tahoma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30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60"/>
      <name val="Calibri"/>
      <family val="2"/>
    </font>
    <font>
      <b/>
      <sz val="7"/>
      <color indexed="8"/>
      <name val="Tahoma"/>
      <family val="2"/>
    </font>
    <font>
      <b/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96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9"/>
      <color rgb="FF0033CC"/>
      <name val="Tahoma"/>
      <family val="2"/>
    </font>
    <font>
      <b/>
      <i/>
      <sz val="10"/>
      <color rgb="FF0033CC"/>
      <name val="Tahoma"/>
      <family val="2"/>
    </font>
    <font>
      <b/>
      <sz val="10"/>
      <color rgb="FF0033CC"/>
      <name val="Tahoma"/>
      <family val="2"/>
    </font>
    <font>
      <sz val="10"/>
      <color rgb="FF0033CC"/>
      <name val="Tahoma"/>
      <family val="2"/>
    </font>
    <font>
      <sz val="10"/>
      <color rgb="FF333333"/>
      <name val="Tahoma"/>
      <family val="2"/>
    </font>
    <font>
      <sz val="8"/>
      <color rgb="FF0033CC"/>
      <name val="Tahoma"/>
      <family val="2"/>
    </font>
    <font>
      <b/>
      <sz val="8"/>
      <color rgb="FF0033CC"/>
      <name val="Tahoma"/>
      <family val="2"/>
    </font>
    <font>
      <i/>
      <sz val="10"/>
      <color rgb="FF0033CC"/>
      <name val="Arial"/>
      <family val="2"/>
    </font>
    <font>
      <b/>
      <sz val="11"/>
      <color rgb="FF0033CC"/>
      <name val="Tahoma"/>
      <family val="2"/>
    </font>
    <font>
      <sz val="10"/>
      <color rgb="FF0033CC"/>
      <name val="Arial"/>
      <family val="2"/>
    </font>
    <font>
      <b/>
      <sz val="10"/>
      <color rgb="FF0000FF"/>
      <name val="Arial"/>
      <family val="2"/>
    </font>
    <font>
      <b/>
      <i/>
      <sz val="11"/>
      <color rgb="FF0033CC"/>
      <name val="Tahoma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Tahoma"/>
      <family val="2"/>
    </font>
    <font>
      <b/>
      <sz val="11"/>
      <color rgb="FF0066CC"/>
      <name val="Tahoma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Tahoma"/>
      <family val="2"/>
    </font>
    <font>
      <sz val="12"/>
      <color rgb="FF0000FF"/>
      <name val="Tahoma"/>
      <family val="2"/>
    </font>
    <font>
      <b/>
      <i/>
      <sz val="8"/>
      <color rgb="FF0033CC"/>
      <name val="Tahoma"/>
      <family val="2"/>
    </font>
    <font>
      <sz val="14"/>
      <color rgb="FF0033CC"/>
      <name val="Tahoma"/>
      <family val="2"/>
    </font>
    <font>
      <b/>
      <sz val="10"/>
      <color rgb="FF0033CC"/>
      <name val="Arial"/>
      <family val="2"/>
    </font>
    <font>
      <sz val="8"/>
      <color rgb="FF333333"/>
      <name val="Tahoma"/>
      <family val="2"/>
    </font>
    <font>
      <sz val="8"/>
      <color rgb="FFFF0000"/>
      <name val="Arial Narrow"/>
      <family val="2"/>
    </font>
    <font>
      <sz val="11"/>
      <color theme="1"/>
      <name val="Tahoma"/>
      <family val="2"/>
    </font>
    <font>
      <sz val="11"/>
      <color rgb="FF0033CC"/>
      <name val="Calibri"/>
      <family val="2"/>
    </font>
    <font>
      <b/>
      <sz val="11"/>
      <color rgb="FF0033CC"/>
      <name val="Calibri"/>
      <family val="2"/>
    </font>
    <font>
      <b/>
      <i/>
      <sz val="10"/>
      <color rgb="FFFF0000"/>
      <name val="Times New Roman"/>
      <family val="1"/>
    </font>
    <font>
      <b/>
      <sz val="20"/>
      <color rgb="FF0033CC"/>
      <name val="Tahoma"/>
      <family val="2"/>
    </font>
    <font>
      <sz val="8"/>
      <color rgb="FF0000FF"/>
      <name val="Tahoma"/>
      <family val="2"/>
    </font>
    <font>
      <b/>
      <sz val="12"/>
      <color rgb="FFC00000"/>
      <name val="Calibri"/>
      <family val="2"/>
    </font>
    <font>
      <b/>
      <sz val="8"/>
      <color rgb="FFC00000"/>
      <name val="Calibri"/>
      <family val="2"/>
    </font>
    <font>
      <b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8"/>
      <name val="Arial"/>
      <family val="2"/>
    </font>
  </fonts>
  <fills count="9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gradientFill>
        <stop position="0">
          <color theme="4" tint="0.5999900102615356"/>
        </stop>
        <stop position="0.5">
          <color rgb="FFFFC000"/>
        </stop>
        <stop position="1">
          <color theme="4" tint="0.5999900102615356"/>
        </stop>
      </gradient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4" tint="0.5999900102615356"/>
        </stop>
        <stop position="0.5">
          <color rgb="FFFFC000"/>
        </stop>
        <stop position="1">
          <color theme="4" tint="0.599990010261535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gradientFill>
        <stop position="0">
          <color rgb="FFFFC000"/>
        </stop>
        <stop position="0.5">
          <color rgb="FFFFFF00"/>
        </stop>
        <stop position="1">
          <color rgb="FFFFC000"/>
        </stop>
      </gradientFill>
    </fill>
    <fill>
      <gradientFill>
        <stop position="0">
          <color theme="4" tint="0.5999900102615356"/>
        </stop>
        <stop position="0.5">
          <color rgb="FFFFC000"/>
        </stop>
        <stop position="1">
          <color theme="4" tint="0.5999900102615356"/>
        </stop>
      </gradientFill>
    </fill>
  </fills>
  <borders count="3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FF0000"/>
      </right>
      <top style="double">
        <color rgb="FF0000FF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 style="double">
        <color rgb="FF0000FF"/>
      </top>
      <bottom style="dotted">
        <color rgb="FFC00000"/>
      </bottom>
    </border>
    <border>
      <left style="double">
        <color rgb="FFFF0000"/>
      </left>
      <right style="double">
        <color rgb="FF0000FF"/>
      </right>
      <top style="double">
        <color rgb="FF0000FF"/>
      </top>
      <bottom style="dotted">
        <color rgb="FFC00000"/>
      </bottom>
    </border>
    <border>
      <left style="double">
        <color rgb="FF0000FF"/>
      </left>
      <right style="double">
        <color rgb="FFFF0000"/>
      </right>
      <top style="dotted">
        <color rgb="FFC00000"/>
      </top>
      <bottom style="double">
        <color rgb="FF0000FF"/>
      </bottom>
    </border>
    <border>
      <left style="double">
        <color rgb="FFFF0000"/>
      </left>
      <right style="double">
        <color rgb="FFFF0000"/>
      </right>
      <top style="dotted">
        <color rgb="FFC00000"/>
      </top>
      <bottom style="double">
        <color rgb="FF0000FF"/>
      </bottom>
    </border>
    <border>
      <left style="double">
        <color rgb="FFFF0000"/>
      </left>
      <right style="double">
        <color rgb="FFFF0000"/>
      </right>
      <top style="dotted">
        <color rgb="FFC00000"/>
      </top>
      <bottom>
        <color indexed="63"/>
      </bottom>
    </border>
    <border>
      <left style="double">
        <color rgb="FFFF0000"/>
      </left>
      <right style="double">
        <color rgb="FF0000FF"/>
      </right>
      <top style="dotted">
        <color rgb="FFC00000"/>
      </top>
      <bottom>
        <color indexed="63"/>
      </bottom>
    </border>
    <border>
      <left style="double">
        <color rgb="FF0000FF"/>
      </left>
      <right style="double">
        <color rgb="FFFF0000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0000FF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FF0000"/>
      </right>
      <top style="dotted">
        <color rgb="FFC0000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rgb="FF0000FF"/>
      </left>
      <right style="double">
        <color rgb="FFFF0000"/>
      </right>
      <top style="double">
        <color rgb="FF0000FF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0000FF"/>
      </top>
      <bottom>
        <color indexed="63"/>
      </bottom>
    </border>
    <border>
      <left style="double">
        <color rgb="FFFF0000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FF0000"/>
      </right>
      <top>
        <color indexed="63"/>
      </top>
      <bottom style="double">
        <color rgb="FF0000FF"/>
      </bottom>
    </border>
    <border>
      <left style="double">
        <color rgb="FFFF0000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0000FF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rgb="FFFF0000"/>
      </left>
      <right style="double">
        <color rgb="FFFF0000"/>
      </right>
      <top style="thin"/>
      <bottom style="double">
        <color rgb="FF0000F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rgb="FFFF0000"/>
      </left>
      <right style="thin"/>
      <top style="thick">
        <color rgb="FFFF0000"/>
      </top>
      <bottom style="double"/>
    </border>
    <border>
      <left style="thin"/>
      <right>
        <color indexed="63"/>
      </right>
      <top style="thick">
        <color rgb="FFFF0000"/>
      </top>
      <bottom style="double"/>
    </border>
    <border>
      <left style="thin"/>
      <right style="thick">
        <color rgb="FFFF0000"/>
      </right>
      <top style="thick">
        <color rgb="FFFF0000"/>
      </top>
      <bottom style="double"/>
    </border>
    <border>
      <left style="thin"/>
      <right style="thin"/>
      <top style="thick">
        <color rgb="FFFF0000"/>
      </top>
      <bottom style="double"/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rgb="FF0033CC"/>
      </top>
      <bottom style="medium">
        <color rgb="FF0033CC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/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medium"/>
      <top style="medium"/>
      <bottom style="medium"/>
    </border>
    <border>
      <left style="double">
        <color rgb="FFFF0000"/>
      </left>
      <right style="double">
        <color rgb="FF0000FF"/>
      </right>
      <top style="dotted">
        <color rgb="FFC00000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30"/>
      </right>
      <top style="double">
        <color indexed="8"/>
      </top>
      <bottom style="thin">
        <color indexed="8"/>
      </bottom>
    </border>
    <border>
      <left style="double">
        <color indexed="30"/>
      </left>
      <right style="double">
        <color indexed="30"/>
      </right>
      <top style="double">
        <color indexed="8"/>
      </top>
      <bottom style="thin">
        <color indexed="8"/>
      </bottom>
    </border>
    <border>
      <left style="double">
        <color indexed="30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>
        <color indexed="63"/>
      </left>
      <right style="double">
        <color indexed="30"/>
      </right>
      <top style="double">
        <color indexed="8"/>
      </top>
      <bottom style="thin">
        <color indexed="8"/>
      </bottom>
    </border>
    <border>
      <left style="double">
        <color indexed="30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30"/>
      </top>
      <bottom style="thin">
        <color indexed="8"/>
      </bottom>
    </border>
    <border>
      <left style="thin">
        <color indexed="8"/>
      </left>
      <right style="medium"/>
      <top style="double">
        <color indexed="30"/>
      </top>
      <bottom style="thin">
        <color indexed="8"/>
      </bottom>
    </border>
    <border>
      <left style="double">
        <color indexed="30"/>
      </left>
      <right style="double">
        <color indexed="30"/>
      </right>
      <top style="thin">
        <color indexed="8"/>
      </top>
      <bottom style="thin">
        <color indexed="8"/>
      </bottom>
    </border>
    <border>
      <left style="double">
        <color indexed="3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30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30"/>
      </right>
      <top style="thin">
        <color indexed="8"/>
      </top>
      <bottom style="thin">
        <color indexed="8"/>
      </bottom>
    </border>
    <border>
      <left style="double">
        <color indexed="30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>
        <color indexed="30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double">
        <color indexed="30"/>
      </left>
      <right style="double">
        <color indexed="30"/>
      </right>
      <top style="thin">
        <color indexed="8"/>
      </top>
      <bottom>
        <color indexed="63"/>
      </bottom>
    </border>
    <border>
      <left style="double">
        <color indexed="30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30"/>
      </right>
      <top style="thin">
        <color indexed="8"/>
      </top>
      <bottom style="thin"/>
    </border>
    <border>
      <left style="thick">
        <color indexed="8"/>
      </left>
      <right style="double">
        <color indexed="30"/>
      </right>
      <top style="thin">
        <color indexed="8"/>
      </top>
      <bottom style="thin"/>
    </border>
    <border>
      <left style="double">
        <color indexed="30"/>
      </left>
      <right style="double">
        <color indexed="30"/>
      </right>
      <top style="thin">
        <color indexed="8"/>
      </top>
      <bottom style="thin"/>
    </border>
    <border>
      <left style="double">
        <color indexed="30"/>
      </left>
      <right>
        <color indexed="63"/>
      </right>
      <top style="thin">
        <color indexed="8"/>
      </top>
      <bottom style="thin"/>
    </border>
    <border>
      <left style="double">
        <color indexed="30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8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12"/>
      </right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12"/>
      </top>
      <bottom style="medium"/>
    </border>
    <border>
      <left style="thin">
        <color indexed="8"/>
      </left>
      <right style="thin">
        <color indexed="8"/>
      </right>
      <top style="medium">
        <color indexed="12"/>
      </top>
      <bottom style="medium"/>
    </border>
    <border>
      <left>
        <color indexed="63"/>
      </left>
      <right style="medium"/>
      <top style="medium">
        <color indexed="12"/>
      </top>
      <bottom style="medium"/>
    </border>
    <border>
      <left style="thin">
        <color indexed="8"/>
      </left>
      <right>
        <color indexed="63"/>
      </right>
      <top style="medium">
        <color indexed="12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double">
        <color indexed="30"/>
      </right>
      <top style="double">
        <color indexed="8"/>
      </top>
      <bottom style="thin">
        <color indexed="8"/>
      </bottom>
    </border>
    <border>
      <left style="medium"/>
      <right style="double">
        <color indexed="30"/>
      </right>
      <top style="thin">
        <color indexed="8"/>
      </top>
      <bottom style="thin">
        <color indexed="8"/>
      </bottom>
    </border>
    <border>
      <left style="medium"/>
      <right style="double">
        <color indexed="30"/>
      </right>
      <top style="thin">
        <color indexed="8"/>
      </top>
      <bottom style="thin"/>
    </border>
    <border>
      <left style="medium"/>
      <right style="double">
        <color indexed="12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>
        <color indexed="8"/>
      </left>
      <right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 style="double">
        <color indexed="30"/>
      </right>
      <top style="medium"/>
      <bottom>
        <color indexed="63"/>
      </bottom>
    </border>
    <border>
      <left style="medium"/>
      <right style="double">
        <color indexed="30"/>
      </right>
      <top>
        <color indexed="63"/>
      </top>
      <bottom>
        <color indexed="63"/>
      </bottom>
    </border>
    <border>
      <left style="medium"/>
      <right style="double">
        <color indexed="30"/>
      </right>
      <top>
        <color indexed="63"/>
      </top>
      <bottom style="double">
        <color indexed="8"/>
      </bottom>
    </border>
    <border>
      <left style="double">
        <color indexed="30"/>
      </left>
      <right>
        <color indexed="63"/>
      </right>
      <top style="medium"/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30"/>
      </right>
      <top style="medium"/>
      <bottom>
        <color indexed="63"/>
      </bottom>
    </border>
    <border>
      <left style="medium">
        <color indexed="8"/>
      </left>
      <right style="double">
        <color indexed="30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30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30"/>
      </bottom>
    </border>
    <border>
      <left style="thin">
        <color indexed="8"/>
      </left>
      <right style="double">
        <color indexed="12"/>
      </right>
      <top style="medium"/>
      <bottom>
        <color indexed="63"/>
      </bottom>
    </border>
    <border>
      <left style="thin">
        <color indexed="8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12"/>
      </right>
      <top>
        <color indexed="63"/>
      </top>
      <bottom style="double">
        <color indexed="30"/>
      </bottom>
    </border>
    <border>
      <left style="double">
        <color indexed="12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30"/>
      </bottom>
    </border>
    <border>
      <left style="double">
        <color indexed="12"/>
      </left>
      <right style="medium"/>
      <top style="medium"/>
      <bottom>
        <color indexed="63"/>
      </bottom>
    </border>
    <border>
      <left style="double">
        <color indexed="12"/>
      </left>
      <right style="medium"/>
      <top>
        <color indexed="63"/>
      </top>
      <bottom>
        <color indexed="63"/>
      </bottom>
    </border>
    <border>
      <left style="double">
        <color indexed="12"/>
      </left>
      <right style="medium"/>
      <top>
        <color indexed="63"/>
      </top>
      <bottom style="double">
        <color indexed="30"/>
      </bottom>
    </border>
    <border>
      <left style="medium"/>
      <right style="thin">
        <color indexed="8"/>
      </right>
      <top>
        <color indexed="63"/>
      </top>
      <bottom style="double">
        <color indexed="30"/>
      </bottom>
    </border>
    <border>
      <left style="thin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>
        <color indexed="63"/>
      </left>
      <right style="thin"/>
      <top style="thick">
        <color rgb="FFFF0000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medium">
        <color rgb="FF0033CC"/>
      </top>
      <bottom style="medium">
        <color rgb="FF0033CC"/>
      </bottom>
    </border>
    <border>
      <left>
        <color indexed="63"/>
      </left>
      <right style="thick">
        <color rgb="FFFF0000"/>
      </right>
      <top style="medium">
        <color rgb="FF0033CC"/>
      </top>
      <bottom style="medium">
        <color rgb="FF0033CC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uble">
        <color rgb="FFFF0000"/>
      </left>
      <right style="thin"/>
      <top style="double">
        <color rgb="FFFF0000"/>
      </top>
      <bottom style="thin"/>
    </border>
    <border>
      <left style="thin"/>
      <right style="thin"/>
      <top style="double">
        <color rgb="FFFF0000"/>
      </top>
      <bottom style="thin"/>
    </border>
    <border>
      <left style="thin"/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 style="thin"/>
      <right style="double">
        <color rgb="FFFF0000"/>
      </right>
      <top style="thin"/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0033CC"/>
      </bottom>
    </border>
    <border>
      <left style="medium">
        <color rgb="FF0033CC"/>
      </left>
      <right>
        <color indexed="63"/>
      </right>
      <top style="medium">
        <color rgb="FF0033CC"/>
      </top>
      <bottom style="medium">
        <color rgb="FF0033CC"/>
      </bottom>
    </border>
    <border>
      <left>
        <color indexed="63"/>
      </left>
      <right style="medium">
        <color rgb="FF0033CC"/>
      </right>
      <top style="medium">
        <color rgb="FF0033CC"/>
      </top>
      <bottom style="medium">
        <color rgb="FF0033CC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00FF"/>
      </left>
      <right style="double">
        <color rgb="FFFF0000"/>
      </right>
      <top style="double">
        <color rgb="FF0000FF"/>
      </top>
      <bottom style="dotted">
        <color rgb="FFFF0000"/>
      </bottom>
    </border>
    <border>
      <left style="double">
        <color rgb="FFFF0000"/>
      </left>
      <right style="double">
        <color rgb="FFFF0000"/>
      </right>
      <top style="double">
        <color rgb="FF0000FF"/>
      </top>
      <bottom style="dotted">
        <color rgb="FFFF0000"/>
      </bottom>
    </border>
    <border>
      <left style="double">
        <color rgb="FFFF0000"/>
      </left>
      <right style="double">
        <color rgb="FF0000FF"/>
      </right>
      <top style="double">
        <color rgb="FF0000FF"/>
      </top>
      <bottom style="dotted">
        <color rgb="FFFF0000"/>
      </bottom>
    </border>
    <border>
      <left style="double">
        <color rgb="FF0000FF"/>
      </left>
      <right style="double">
        <color rgb="FFFF0000"/>
      </right>
      <top style="dotted">
        <color rgb="FFFF0000"/>
      </top>
      <bottom style="double">
        <color rgb="FF0000FF"/>
      </bottom>
    </border>
    <border>
      <left style="double">
        <color rgb="FFFF0000"/>
      </left>
      <right style="double">
        <color rgb="FFFF0000"/>
      </right>
      <top style="dotted">
        <color rgb="FFFF0000"/>
      </top>
      <bottom style="double">
        <color rgb="FF0000FF"/>
      </bottom>
    </border>
    <border>
      <left style="double">
        <color rgb="FFFF0000"/>
      </left>
      <right style="double">
        <color rgb="FF0000FF"/>
      </right>
      <top style="dotted">
        <color rgb="FFFF0000"/>
      </top>
      <bottom style="double">
        <color rgb="FF0000FF"/>
      </bottom>
    </border>
    <border>
      <left style="double">
        <color rgb="FF0000FF"/>
      </left>
      <right style="double">
        <color rgb="FFFF0000"/>
      </right>
      <top>
        <color indexed="63"/>
      </top>
      <bottom style="dotted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FF0000"/>
      </bottom>
    </border>
    <border>
      <left style="double">
        <color rgb="FFFF0000"/>
      </left>
      <right style="double">
        <color rgb="FF0000FF"/>
      </right>
      <top>
        <color indexed="63"/>
      </top>
      <bottom style="dotted">
        <color rgb="FFFF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39" fillId="0" borderId="0">
      <alignment/>
      <protection/>
    </xf>
    <xf numFmtId="9" fontId="0" fillId="0" borderId="0" applyFill="0" applyBorder="0" applyAlignment="0" applyProtection="0"/>
    <xf numFmtId="0" fontId="140" fillId="0" borderId="0" applyNumberFormat="0" applyFill="0" applyBorder="0" applyAlignment="0" applyProtection="0"/>
    <xf numFmtId="0" fontId="0" fillId="18" borderId="5" applyNumberFormat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2" fillId="0" borderId="1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64" fontId="45" fillId="24" borderId="14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19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47" fillId="0" borderId="32" xfId="0" applyFont="1" applyBorder="1" applyAlignment="1">
      <alignment horizontal="center" vertical="center"/>
    </xf>
    <xf numFmtId="0" fontId="141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141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25" borderId="29" xfId="0" applyFont="1" applyFill="1" applyBorder="1" applyAlignment="1">
      <alignment horizontal="center" vertical="center" wrapText="1"/>
    </xf>
    <xf numFmtId="0" fontId="45" fillId="25" borderId="46" xfId="0" applyFont="1" applyFill="1" applyBorder="1" applyAlignment="1">
      <alignment horizontal="center" vertical="center" wrapText="1"/>
    </xf>
    <xf numFmtId="0" fontId="45" fillId="25" borderId="39" xfId="0" applyFont="1" applyFill="1" applyBorder="1" applyAlignment="1">
      <alignment horizontal="center" vertical="center" wrapText="1"/>
    </xf>
    <xf numFmtId="0" fontId="48" fillId="25" borderId="36" xfId="0" applyFont="1" applyFill="1" applyBorder="1" applyAlignment="1">
      <alignment horizontal="center" vertical="center"/>
    </xf>
    <xf numFmtId="0" fontId="45" fillId="25" borderId="28" xfId="0" applyFont="1" applyFill="1" applyBorder="1" applyAlignment="1">
      <alignment horizontal="center" vertical="center" wrapText="1"/>
    </xf>
    <xf numFmtId="0" fontId="45" fillId="25" borderId="4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1" fillId="0" borderId="48" xfId="0" applyFont="1" applyBorder="1" applyAlignment="1">
      <alignment horizontal="center" vertical="center" wrapText="1"/>
    </xf>
    <xf numFmtId="0" fontId="19" fillId="26" borderId="49" xfId="0" applyFont="1" applyFill="1" applyBorder="1" applyAlignment="1" applyProtection="1">
      <alignment horizontal="center" vertical="center"/>
      <protection locked="0"/>
    </xf>
    <xf numFmtId="0" fontId="18" fillId="26" borderId="50" xfId="0" applyFont="1" applyFill="1" applyBorder="1" applyAlignment="1" applyProtection="1">
      <alignment horizontal="center" vertical="center"/>
      <protection locked="0"/>
    </xf>
    <xf numFmtId="0" fontId="18" fillId="26" borderId="51" xfId="0" applyFont="1" applyFill="1" applyBorder="1" applyAlignment="1" applyProtection="1">
      <alignment horizontal="center" vertical="center"/>
      <protection locked="0"/>
    </xf>
    <xf numFmtId="0" fontId="19" fillId="27" borderId="52" xfId="0" applyFont="1" applyFill="1" applyBorder="1" applyAlignment="1">
      <alignment vertical="center"/>
    </xf>
    <xf numFmtId="0" fontId="19" fillId="27" borderId="53" xfId="0" applyFont="1" applyFill="1" applyBorder="1" applyAlignment="1">
      <alignment horizontal="center" vertical="center"/>
    </xf>
    <xf numFmtId="0" fontId="19" fillId="27" borderId="53" xfId="0" applyFont="1" applyFill="1" applyBorder="1" applyAlignment="1">
      <alignment horizontal="center" vertical="center" wrapText="1"/>
    </xf>
    <xf numFmtId="0" fontId="29" fillId="27" borderId="53" xfId="0" applyFont="1" applyFill="1" applyBorder="1" applyAlignment="1">
      <alignment horizontal="center" vertical="center" textRotation="90"/>
    </xf>
    <xf numFmtId="0" fontId="29" fillId="27" borderId="54" xfId="0" applyFont="1" applyFill="1" applyBorder="1" applyAlignment="1">
      <alignment horizontal="center" vertical="center" textRotation="90"/>
    </xf>
    <xf numFmtId="0" fontId="19" fillId="27" borderId="55" xfId="0" applyFont="1" applyFill="1" applyBorder="1" applyAlignment="1">
      <alignment horizontal="center" vertical="center"/>
    </xf>
    <xf numFmtId="0" fontId="36" fillId="27" borderId="56" xfId="0" applyFont="1" applyFill="1" applyBorder="1" applyAlignment="1">
      <alignment horizontal="justify" vertical="center"/>
    </xf>
    <xf numFmtId="0" fontId="36" fillId="27" borderId="53" xfId="0" applyFont="1" applyFill="1" applyBorder="1" applyAlignment="1">
      <alignment horizontal="center" vertical="center" wrapText="1"/>
    </xf>
    <xf numFmtId="0" fontId="36" fillId="27" borderId="54" xfId="0" applyFont="1" applyFill="1" applyBorder="1" applyAlignment="1">
      <alignment horizontal="center" vertical="center"/>
    </xf>
    <xf numFmtId="170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58" xfId="0" applyFont="1" applyFill="1" applyBorder="1" applyAlignment="1" applyProtection="1">
      <alignment vertical="center"/>
      <protection locked="0"/>
    </xf>
    <xf numFmtId="0" fontId="19" fillId="0" borderId="59" xfId="0" applyNumberFormat="1" applyFont="1" applyFill="1" applyBorder="1" applyAlignment="1" applyProtection="1">
      <alignment horizontal="center" vertical="center"/>
      <protection locked="0"/>
    </xf>
    <xf numFmtId="49" fontId="5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/>
    </xf>
    <xf numFmtId="17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NumberFormat="1" applyFont="1" applyFill="1" applyBorder="1" applyAlignment="1" applyProtection="1">
      <alignment horizontal="center" vertical="center"/>
      <protection locked="0"/>
    </xf>
    <xf numFmtId="49" fontId="5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4" xfId="0" applyFont="1" applyBorder="1" applyAlignment="1">
      <alignment horizontal="center"/>
    </xf>
    <xf numFmtId="0" fontId="19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left" vertical="center"/>
      <protection locked="0"/>
    </xf>
    <xf numFmtId="0" fontId="19" fillId="24" borderId="26" xfId="0" applyFont="1" applyFill="1" applyBorder="1" applyAlignment="1">
      <alignment horizontal="center" vertical="center"/>
    </xf>
    <xf numFmtId="0" fontId="19" fillId="24" borderId="44" xfId="0" applyFont="1" applyFill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49" fontId="55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NumberFormat="1" applyFont="1" applyFill="1" applyBorder="1" applyAlignment="1" applyProtection="1">
      <alignment horizontal="center" vertical="center"/>
      <protection locked="0"/>
    </xf>
    <xf numFmtId="49" fontId="5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4" xfId="0" applyFont="1" applyFill="1" applyBorder="1" applyAlignment="1">
      <alignment horizontal="center"/>
    </xf>
    <xf numFmtId="49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17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66" xfId="0" applyFont="1" applyBorder="1" applyAlignment="1">
      <alignment horizontal="center" vertical="center"/>
    </xf>
    <xf numFmtId="0" fontId="22" fillId="25" borderId="61" xfId="0" applyNumberFormat="1" applyFont="1" applyFill="1" applyBorder="1" applyAlignment="1" applyProtection="1">
      <alignment horizontal="center" vertical="center"/>
      <protection locked="0"/>
    </xf>
    <xf numFmtId="0" fontId="41" fillId="28" borderId="13" xfId="0" applyNumberFormat="1" applyFont="1" applyFill="1" applyBorder="1" applyAlignment="1" applyProtection="1">
      <alignment horizontal="center" vertical="center"/>
      <protection locked="0"/>
    </xf>
    <xf numFmtId="0" fontId="22" fillId="25" borderId="10" xfId="0" applyNumberFormat="1" applyFont="1" applyFill="1" applyBorder="1" applyAlignment="1" applyProtection="1">
      <alignment horizontal="center" vertical="center"/>
      <protection locked="0"/>
    </xf>
    <xf numFmtId="0" fontId="22" fillId="28" borderId="10" xfId="0" applyFont="1" applyFill="1" applyBorder="1" applyAlignment="1" applyProtection="1">
      <alignment horizontal="center" vertical="center"/>
      <protection locked="0"/>
    </xf>
    <xf numFmtId="0" fontId="22" fillId="28" borderId="13" xfId="0" applyFont="1" applyFill="1" applyBorder="1" applyAlignment="1" applyProtection="1">
      <alignment horizontal="center" vertical="center"/>
      <protection locked="0"/>
    </xf>
    <xf numFmtId="49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170" fontId="22" fillId="0" borderId="41" xfId="0" applyNumberFormat="1" applyFont="1" applyFill="1" applyBorder="1" applyAlignment="1" applyProtection="1">
      <alignment horizontal="center" vertical="center"/>
      <protection locked="0"/>
    </xf>
    <xf numFmtId="17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8" xfId="0" applyNumberFormat="1" applyFont="1" applyFill="1" applyBorder="1" applyAlignment="1" applyProtection="1">
      <alignment horizontal="center" vertical="center"/>
      <protection locked="0"/>
    </xf>
    <xf numFmtId="0" fontId="41" fillId="0" borderId="69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59" fillId="0" borderId="70" xfId="0" applyFont="1" applyBorder="1" applyAlignment="1">
      <alignment horizontal="center" vertical="center"/>
    </xf>
    <xf numFmtId="0" fontId="51" fillId="0" borderId="71" xfId="0" applyFont="1" applyFill="1" applyBorder="1" applyAlignment="1">
      <alignment horizontal="center"/>
    </xf>
    <xf numFmtId="0" fontId="44" fillId="29" borderId="72" xfId="0" applyNumberFormat="1" applyFont="1" applyFill="1" applyBorder="1" applyAlignment="1">
      <alignment horizontal="center" vertical="center"/>
    </xf>
    <xf numFmtId="0" fontId="35" fillId="29" borderId="72" xfId="0" applyNumberFormat="1" applyFont="1" applyFill="1" applyBorder="1" applyAlignment="1">
      <alignment horizontal="center" vertical="center"/>
    </xf>
    <xf numFmtId="170" fontId="24" fillId="29" borderId="73" xfId="0" applyNumberFormat="1" applyFont="1" applyFill="1" applyBorder="1" applyAlignment="1">
      <alignment vertical="center"/>
    </xf>
    <xf numFmtId="170" fontId="24" fillId="29" borderId="74" xfId="0" applyNumberFormat="1" applyFont="1" applyFill="1" applyBorder="1" applyAlignment="1">
      <alignment vertical="center"/>
    </xf>
    <xf numFmtId="0" fontId="52" fillId="29" borderId="75" xfId="0" applyFont="1" applyFill="1" applyBorder="1" applyAlignment="1">
      <alignment horizontal="center"/>
    </xf>
    <xf numFmtId="0" fontId="0" fillId="29" borderId="76" xfId="0" applyFill="1" applyBorder="1" applyAlignment="1">
      <alignment/>
    </xf>
    <xf numFmtId="170" fontId="24" fillId="30" borderId="77" xfId="0" applyNumberFormat="1" applyFont="1" applyFill="1" applyBorder="1" applyAlignment="1">
      <alignment horizontal="center" vertical="center"/>
    </xf>
    <xf numFmtId="170" fontId="24" fillId="30" borderId="78" xfId="0" applyNumberFormat="1" applyFont="1" applyFill="1" applyBorder="1" applyAlignment="1">
      <alignment horizontal="center" vertical="center"/>
    </xf>
    <xf numFmtId="0" fontId="58" fillId="0" borderId="7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59" fillId="0" borderId="50" xfId="0" applyFont="1" applyBorder="1" applyAlignment="1">
      <alignment horizontal="center" vertical="center"/>
    </xf>
    <xf numFmtId="49" fontId="22" fillId="0" borderId="81" xfId="0" applyNumberFormat="1" applyFont="1" applyBorder="1" applyAlignment="1" applyProtection="1">
      <alignment horizontal="center" vertical="center" wrapText="1"/>
      <protection locked="0"/>
    </xf>
    <xf numFmtId="0" fontId="51" fillId="0" borderId="82" xfId="0" applyFont="1" applyBorder="1" applyAlignment="1">
      <alignment horizontal="center"/>
    </xf>
    <xf numFmtId="0" fontId="22" fillId="0" borderId="83" xfId="0" applyFont="1" applyFill="1" applyBorder="1" applyAlignment="1" applyProtection="1">
      <alignment horizontal="center"/>
      <protection locked="0"/>
    </xf>
    <xf numFmtId="49" fontId="22" fillId="0" borderId="83" xfId="0" applyNumberFormat="1" applyFont="1" applyBorder="1" applyAlignment="1" applyProtection="1">
      <alignment horizontal="center" vertical="center" wrapText="1"/>
      <protection locked="0"/>
    </xf>
    <xf numFmtId="0" fontId="22" fillId="0" borderId="84" xfId="0" applyFont="1" applyFill="1" applyBorder="1" applyAlignment="1" applyProtection="1">
      <alignment horizontal="center"/>
      <protection locked="0"/>
    </xf>
    <xf numFmtId="0" fontId="22" fillId="0" borderId="85" xfId="0" applyFont="1" applyFill="1" applyBorder="1" applyAlignment="1" applyProtection="1">
      <alignment horizontal="center"/>
      <protection locked="0"/>
    </xf>
    <xf numFmtId="0" fontId="59" fillId="0" borderId="86" xfId="0" applyFont="1" applyBorder="1" applyAlignment="1">
      <alignment horizontal="center" vertical="center"/>
    </xf>
    <xf numFmtId="49" fontId="22" fillId="0" borderId="85" xfId="0" applyNumberFormat="1" applyFont="1" applyBorder="1" applyAlignment="1" applyProtection="1">
      <alignment horizontal="center" vertical="center" wrapText="1"/>
      <protection locked="0"/>
    </xf>
    <xf numFmtId="0" fontId="51" fillId="0" borderId="87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142" fillId="0" borderId="42" xfId="0" applyFont="1" applyFill="1" applyBorder="1" applyAlignment="1" applyProtection="1">
      <alignment vertical="center"/>
      <protection locked="0"/>
    </xf>
    <xf numFmtId="0" fontId="22" fillId="0" borderId="88" xfId="0" applyFont="1" applyFill="1" applyBorder="1" applyAlignment="1" applyProtection="1">
      <alignment horizontal="center" vertical="center"/>
      <protection locked="0"/>
    </xf>
    <xf numFmtId="0" fontId="19" fillId="0" borderId="89" xfId="0" applyNumberFormat="1" applyFont="1" applyFill="1" applyBorder="1" applyAlignment="1" applyProtection="1">
      <alignment horizontal="center" vertical="center"/>
      <protection locked="0"/>
    </xf>
    <xf numFmtId="49" fontId="143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91" xfId="0" applyFont="1" applyBorder="1" applyAlignment="1">
      <alignment horizontal="center"/>
    </xf>
    <xf numFmtId="0" fontId="22" fillId="0" borderId="92" xfId="0" applyFont="1" applyFill="1" applyBorder="1" applyAlignment="1">
      <alignment horizontal="center" vertical="center"/>
    </xf>
    <xf numFmtId="170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93" xfId="0" applyFont="1" applyFill="1" applyBorder="1" applyAlignment="1" applyProtection="1">
      <alignment horizontal="left" vertical="center"/>
      <protection locked="0"/>
    </xf>
    <xf numFmtId="0" fontId="22" fillId="0" borderId="29" xfId="0" applyFont="1" applyFill="1" applyBorder="1" applyAlignment="1">
      <alignment horizontal="center" vertical="center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94" xfId="0" applyFont="1" applyFill="1" applyBorder="1" applyAlignment="1">
      <alignment horizontal="center" vertical="center"/>
    </xf>
    <xf numFmtId="17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95" xfId="0" applyFont="1" applyFill="1" applyBorder="1" applyAlignment="1" applyProtection="1">
      <alignment horizontal="left" vertical="center"/>
      <protection locked="0"/>
    </xf>
    <xf numFmtId="0" fontId="52" fillId="31" borderId="96" xfId="0" applyFont="1" applyFill="1" applyBorder="1" applyAlignment="1">
      <alignment horizontal="center"/>
    </xf>
    <xf numFmtId="49" fontId="22" fillId="31" borderId="97" xfId="0" applyNumberFormat="1" applyFont="1" applyFill="1" applyBorder="1" applyAlignment="1" applyProtection="1">
      <alignment horizontal="center" vertical="center" wrapText="1"/>
      <protection locked="0"/>
    </xf>
    <xf numFmtId="0" fontId="22" fillId="31" borderId="98" xfId="0" applyFont="1" applyFill="1" applyBorder="1" applyAlignment="1" applyProtection="1">
      <alignment horizontal="center"/>
      <protection locked="0"/>
    </xf>
    <xf numFmtId="0" fontId="22" fillId="31" borderId="99" xfId="0" applyFont="1" applyFill="1" applyBorder="1" applyAlignment="1" applyProtection="1">
      <alignment/>
      <protection locked="0"/>
    </xf>
    <xf numFmtId="0" fontId="22" fillId="31" borderId="58" xfId="0" applyFont="1" applyFill="1" applyBorder="1" applyAlignment="1" applyProtection="1">
      <alignment horizontal="center"/>
      <protection locked="0"/>
    </xf>
    <xf numFmtId="0" fontId="22" fillId="31" borderId="100" xfId="0" applyFont="1" applyFill="1" applyBorder="1" applyAlignment="1" applyProtection="1">
      <alignment horizontal="center"/>
      <protection locked="0"/>
    </xf>
    <xf numFmtId="0" fontId="57" fillId="0" borderId="11" xfId="0" applyFont="1" applyBorder="1" applyAlignment="1">
      <alignment horizontal="left" vertical="center"/>
    </xf>
    <xf numFmtId="0" fontId="29" fillId="0" borderId="84" xfId="0" applyFont="1" applyBorder="1" applyAlignment="1" applyProtection="1">
      <alignment vertical="center"/>
      <protection locked="0"/>
    </xf>
    <xf numFmtId="0" fontId="22" fillId="0" borderId="84" xfId="0" applyFont="1" applyFill="1" applyBorder="1" applyAlignment="1" applyProtection="1">
      <alignment/>
      <protection locked="0"/>
    </xf>
    <xf numFmtId="0" fontId="22" fillId="0" borderId="101" xfId="0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vertical="center"/>
    </xf>
    <xf numFmtId="0" fontId="29" fillId="0" borderId="12" xfId="0" applyFont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0" borderId="61" xfId="0" applyFont="1" applyFill="1" applyBorder="1" applyAlignment="1" applyProtection="1">
      <alignment horizontal="center"/>
      <protection locked="0"/>
    </xf>
    <xf numFmtId="0" fontId="145" fillId="0" borderId="42" xfId="0" applyFont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57" fillId="0" borderId="79" xfId="0" applyFont="1" applyBorder="1" applyAlignment="1">
      <alignment horizontal="left" vertical="center"/>
    </xf>
    <xf numFmtId="0" fontId="29" fillId="0" borderId="51" xfId="0" applyFont="1" applyBorder="1" applyAlignment="1" applyProtection="1">
      <alignment vertical="center"/>
      <protection locked="0"/>
    </xf>
    <xf numFmtId="0" fontId="22" fillId="0" borderId="51" xfId="0" applyFont="1" applyFill="1" applyBorder="1" applyAlignment="1" applyProtection="1">
      <alignment/>
      <protection locked="0"/>
    </xf>
    <xf numFmtId="0" fontId="22" fillId="0" borderId="102" xfId="0" applyFont="1" applyFill="1" applyBorder="1" applyAlignment="1" applyProtection="1">
      <alignment horizontal="center"/>
      <protection locked="0"/>
    </xf>
    <xf numFmtId="170" fontId="39" fillId="29" borderId="73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29" fillId="25" borderId="45" xfId="0" applyFont="1" applyFill="1" applyBorder="1" applyAlignment="1" applyProtection="1">
      <alignment horizontal="left" vertical="center"/>
      <protection locked="0"/>
    </xf>
    <xf numFmtId="0" fontId="29" fillId="25" borderId="45" xfId="0" applyFont="1" applyFill="1" applyBorder="1" applyAlignment="1" applyProtection="1">
      <alignment vertical="center"/>
      <protection locked="0"/>
    </xf>
    <xf numFmtId="0" fontId="29" fillId="28" borderId="45" xfId="0" applyFont="1" applyFill="1" applyBorder="1" applyAlignment="1" applyProtection="1">
      <alignment vertical="center"/>
      <protection locked="0"/>
    </xf>
    <xf numFmtId="0" fontId="29" fillId="0" borderId="45" xfId="0" applyFont="1" applyFill="1" applyBorder="1" applyAlignment="1" applyProtection="1">
      <alignment vertical="center"/>
      <protection locked="0"/>
    </xf>
    <xf numFmtId="170" fontId="22" fillId="0" borderId="10" xfId="0" applyNumberFormat="1" applyFont="1" applyFill="1" applyBorder="1" applyAlignment="1" applyProtection="1">
      <alignment horizontal="left" vertical="center" indent="1"/>
      <protection locked="0"/>
    </xf>
    <xf numFmtId="0" fontId="57" fillId="0" borderId="26" xfId="0" applyFont="1" applyBorder="1" applyAlignment="1">
      <alignment horizontal="left" vertical="center"/>
    </xf>
    <xf numFmtId="0" fontId="29" fillId="0" borderId="44" xfId="0" applyFont="1" applyFill="1" applyBorder="1" applyAlignment="1" applyProtection="1">
      <alignment vertical="center"/>
      <protection locked="0"/>
    </xf>
    <xf numFmtId="0" fontId="29" fillId="32" borderId="103" xfId="0" applyFont="1" applyFill="1" applyBorder="1" applyAlignment="1">
      <alignment horizontal="center" vertical="center" textRotation="90" wrapText="1"/>
    </xf>
    <xf numFmtId="0" fontId="142" fillId="24" borderId="10" xfId="0" applyFont="1" applyFill="1" applyBorder="1" applyAlignment="1">
      <alignment vertical="center"/>
    </xf>
    <xf numFmtId="0" fontId="142" fillId="0" borderId="10" xfId="0" applyFont="1" applyFill="1" applyBorder="1" applyAlignment="1" applyProtection="1">
      <alignment vertical="center"/>
      <protection locked="0"/>
    </xf>
    <xf numFmtId="0" fontId="142" fillId="28" borderId="13" xfId="0" applyFont="1" applyFill="1" applyBorder="1" applyAlignment="1">
      <alignment vertical="center"/>
    </xf>
    <xf numFmtId="0" fontId="142" fillId="24" borderId="53" xfId="0" applyFont="1" applyFill="1" applyBorder="1" applyAlignment="1">
      <alignment vertical="center"/>
    </xf>
    <xf numFmtId="170" fontId="22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103" xfId="0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05" xfId="0" applyBorder="1" applyAlignment="1">
      <alignment/>
    </xf>
    <xf numFmtId="170" fontId="44" fillId="33" borderId="78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170" fontId="22" fillId="0" borderId="106" xfId="0" applyNumberFormat="1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left" vertical="center" wrapText="1"/>
      <protection locked="0"/>
    </xf>
    <xf numFmtId="0" fontId="19" fillId="27" borderId="69" xfId="0" applyFont="1" applyFill="1" applyBorder="1" applyAlignment="1">
      <alignment horizontal="center" vertical="center" wrapText="1"/>
    </xf>
    <xf numFmtId="0" fontId="48" fillId="25" borderId="107" xfId="0" applyFont="1" applyFill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45" fillId="0" borderId="111" xfId="0" applyFont="1" applyBorder="1" applyAlignment="1">
      <alignment horizontal="center" vertical="center" wrapText="1"/>
    </xf>
    <xf numFmtId="0" fontId="45" fillId="0" borderId="112" xfId="0" applyFont="1" applyBorder="1" applyAlignment="1">
      <alignment horizontal="center" vertical="center" wrapText="1"/>
    </xf>
    <xf numFmtId="0" fontId="45" fillId="0" borderId="113" xfId="0" applyFont="1" applyBorder="1" applyAlignment="1">
      <alignment vertical="center" wrapText="1"/>
    </xf>
    <xf numFmtId="0" fontId="45" fillId="25" borderId="114" xfId="0" applyFont="1" applyFill="1" applyBorder="1" applyAlignment="1">
      <alignment horizontal="center" vertical="center" wrapText="1"/>
    </xf>
    <xf numFmtId="0" fontId="45" fillId="0" borderId="115" xfId="0" applyFont="1" applyBorder="1" applyAlignment="1">
      <alignment horizontal="center" vertical="center" wrapText="1"/>
    </xf>
    <xf numFmtId="0" fontId="45" fillId="0" borderId="116" xfId="0" applyFont="1" applyBorder="1" applyAlignment="1">
      <alignment horizontal="center" vertical="center" wrapText="1"/>
    </xf>
    <xf numFmtId="0" fontId="45" fillId="0" borderId="117" xfId="0" applyFont="1" applyBorder="1" applyAlignment="1">
      <alignment horizontal="center" vertical="center" wrapText="1"/>
    </xf>
    <xf numFmtId="0" fontId="45" fillId="25" borderId="117" xfId="0" applyFont="1" applyFill="1" applyBorder="1" applyAlignment="1">
      <alignment horizontal="center" vertical="center" wrapText="1"/>
    </xf>
    <xf numFmtId="0" fontId="43" fillId="34" borderId="118" xfId="0" applyFont="1" applyFill="1" applyBorder="1" applyAlignment="1">
      <alignment horizontal="center" vertical="center" wrapText="1"/>
    </xf>
    <xf numFmtId="0" fontId="43" fillId="34" borderId="119" xfId="0" applyFont="1" applyFill="1" applyBorder="1" applyAlignment="1">
      <alignment horizontal="center" vertical="center" wrapText="1"/>
    </xf>
    <xf numFmtId="164" fontId="141" fillId="35" borderId="120" xfId="0" applyNumberFormat="1" applyFont="1" applyFill="1" applyBorder="1" applyAlignment="1">
      <alignment horizontal="center" vertical="center" wrapText="1"/>
    </xf>
    <xf numFmtId="164" fontId="141" fillId="35" borderId="121" xfId="0" applyNumberFormat="1" applyFont="1" applyFill="1" applyBorder="1" applyAlignment="1">
      <alignment horizontal="center" vertical="center" wrapText="1"/>
    </xf>
    <xf numFmtId="164" fontId="141" fillId="35" borderId="42" xfId="0" applyNumberFormat="1" applyFont="1" applyFill="1" applyBorder="1" applyAlignment="1">
      <alignment horizontal="center" vertical="center" wrapText="1"/>
    </xf>
    <xf numFmtId="164" fontId="141" fillId="35" borderId="122" xfId="0" applyNumberFormat="1" applyFont="1" applyFill="1" applyBorder="1" applyAlignment="1">
      <alignment horizontal="center" vertical="center" wrapText="1"/>
    </xf>
    <xf numFmtId="164" fontId="141" fillId="35" borderId="123" xfId="0" applyNumberFormat="1" applyFont="1" applyFill="1" applyBorder="1" applyAlignment="1">
      <alignment horizontal="center" vertical="center" wrapText="1"/>
    </xf>
    <xf numFmtId="164" fontId="141" fillId="35" borderId="110" xfId="0" applyNumberFormat="1" applyFont="1" applyFill="1" applyBorder="1" applyAlignment="1">
      <alignment horizontal="center" vertical="center" wrapText="1"/>
    </xf>
    <xf numFmtId="164" fontId="141" fillId="35" borderId="104" xfId="0" applyNumberFormat="1" applyFont="1" applyFill="1" applyBorder="1" applyAlignment="1">
      <alignment horizontal="center" vertical="center" wrapText="1"/>
    </xf>
    <xf numFmtId="164" fontId="141" fillId="35" borderId="124" xfId="0" applyNumberFormat="1" applyFont="1" applyFill="1" applyBorder="1" applyAlignment="1">
      <alignment horizontal="center" vertical="center" wrapText="1"/>
    </xf>
    <xf numFmtId="164" fontId="141" fillId="35" borderId="116" xfId="0" applyNumberFormat="1" applyFont="1" applyFill="1" applyBorder="1" applyAlignment="1">
      <alignment horizontal="center" vertical="center" wrapText="1"/>
    </xf>
    <xf numFmtId="164" fontId="141" fillId="35" borderId="125" xfId="0" applyNumberFormat="1" applyFont="1" applyFill="1" applyBorder="1" applyAlignment="1">
      <alignment horizontal="center" vertical="center" wrapText="1"/>
    </xf>
    <xf numFmtId="0" fontId="45" fillId="34" borderId="126" xfId="0" applyFont="1" applyFill="1" applyBorder="1" applyAlignment="1">
      <alignment horizontal="center" vertical="center" wrapText="1"/>
    </xf>
    <xf numFmtId="164" fontId="45" fillId="24" borderId="127" xfId="0" applyNumberFormat="1" applyFont="1" applyFill="1" applyBorder="1" applyAlignment="1">
      <alignment horizontal="center" vertical="center" wrapText="1"/>
    </xf>
    <xf numFmtId="164" fontId="45" fillId="24" borderId="91" xfId="0" applyNumberFormat="1" applyFont="1" applyFill="1" applyBorder="1" applyAlignment="1">
      <alignment horizontal="center" vertical="center" wrapText="1"/>
    </xf>
    <xf numFmtId="164" fontId="45" fillId="24" borderId="128" xfId="0" applyNumberFormat="1" applyFont="1" applyFill="1" applyBorder="1" applyAlignment="1">
      <alignment horizontal="center" vertical="center" wrapText="1"/>
    </xf>
    <xf numFmtId="164" fontId="45" fillId="24" borderId="129" xfId="0" applyNumberFormat="1" applyFont="1" applyFill="1" applyBorder="1" applyAlignment="1">
      <alignment horizontal="center" vertical="center" wrapText="1"/>
    </xf>
    <xf numFmtId="164" fontId="45" fillId="24" borderId="130" xfId="0" applyNumberFormat="1" applyFont="1" applyFill="1" applyBorder="1" applyAlignment="1">
      <alignment horizontal="center" vertical="center" wrapText="1"/>
    </xf>
    <xf numFmtId="164" fontId="45" fillId="24" borderId="131" xfId="0" applyNumberFormat="1" applyFont="1" applyFill="1" applyBorder="1" applyAlignment="1">
      <alignment horizontal="center" vertical="center" wrapText="1"/>
    </xf>
    <xf numFmtId="0" fontId="45" fillId="25" borderId="132" xfId="0" applyFont="1" applyFill="1" applyBorder="1" applyAlignment="1">
      <alignment horizontal="center" vertical="center" wrapText="1"/>
    </xf>
    <xf numFmtId="0" fontId="45" fillId="0" borderId="132" xfId="0" applyFont="1" applyBorder="1" applyAlignment="1">
      <alignment horizontal="center" vertical="center" wrapText="1"/>
    </xf>
    <xf numFmtId="0" fontId="48" fillId="0" borderId="132" xfId="0" applyFont="1" applyBorder="1" applyAlignment="1">
      <alignment horizontal="center" vertical="center"/>
    </xf>
    <xf numFmtId="0" fontId="45" fillId="0" borderId="133" xfId="0" applyFont="1" applyBorder="1" applyAlignment="1">
      <alignment horizontal="center" vertical="center" wrapText="1"/>
    </xf>
    <xf numFmtId="0" fontId="43" fillId="34" borderId="134" xfId="0" applyFont="1" applyFill="1" applyBorder="1" applyAlignment="1">
      <alignment horizontal="center" vertical="center" wrapText="1"/>
    </xf>
    <xf numFmtId="164" fontId="141" fillId="35" borderId="135" xfId="0" applyNumberFormat="1" applyFont="1" applyFill="1" applyBorder="1" applyAlignment="1">
      <alignment horizontal="center" vertical="center" wrapText="1"/>
    </xf>
    <xf numFmtId="0" fontId="43" fillId="0" borderId="136" xfId="0" applyFont="1" applyBorder="1" applyAlignment="1">
      <alignment horizontal="center" vertical="center" wrapText="1"/>
    </xf>
    <xf numFmtId="0" fontId="43" fillId="0" borderId="137" xfId="0" applyFont="1" applyBorder="1" applyAlignment="1">
      <alignment horizontal="center" vertical="center" wrapText="1"/>
    </xf>
    <xf numFmtId="0" fontId="43" fillId="0" borderId="138" xfId="0" applyFont="1" applyBorder="1" applyAlignment="1">
      <alignment horizontal="center" vertical="center" wrapText="1"/>
    </xf>
    <xf numFmtId="164" fontId="45" fillId="36" borderId="28" xfId="0" applyNumberFormat="1" applyFont="1" applyFill="1" applyBorder="1" applyAlignment="1">
      <alignment horizontal="center" vertical="center" wrapText="1"/>
    </xf>
    <xf numFmtId="164" fontId="45" fillId="24" borderId="139" xfId="0" applyNumberFormat="1" applyFont="1" applyFill="1" applyBorder="1" applyAlignment="1">
      <alignment horizontal="center" vertical="center" wrapText="1"/>
    </xf>
    <xf numFmtId="164" fontId="45" fillId="24" borderId="140" xfId="0" applyNumberFormat="1" applyFont="1" applyFill="1" applyBorder="1" applyAlignment="1">
      <alignment horizontal="center" vertical="center" wrapText="1"/>
    </xf>
    <xf numFmtId="164" fontId="45" fillId="24" borderId="141" xfId="0" applyNumberFormat="1" applyFont="1" applyFill="1" applyBorder="1" applyAlignment="1">
      <alignment horizontal="center" vertical="center" wrapText="1"/>
    </xf>
    <xf numFmtId="164" fontId="45" fillId="24" borderId="142" xfId="0" applyNumberFormat="1" applyFont="1" applyFill="1" applyBorder="1" applyAlignment="1">
      <alignment horizontal="center" vertical="center" wrapText="1"/>
    </xf>
    <xf numFmtId="164" fontId="45" fillId="24" borderId="113" xfId="0" applyNumberFormat="1" applyFont="1" applyFill="1" applyBorder="1" applyAlignment="1">
      <alignment horizontal="center" vertical="center" wrapText="1"/>
    </xf>
    <xf numFmtId="164" fontId="45" fillId="24" borderId="125" xfId="0" applyNumberFormat="1" applyFont="1" applyFill="1" applyBorder="1" applyAlignment="1">
      <alignment horizontal="center" vertical="center" wrapText="1"/>
    </xf>
    <xf numFmtId="0" fontId="45" fillId="25" borderId="143" xfId="0" applyFont="1" applyFill="1" applyBorder="1" applyAlignment="1">
      <alignment horizontal="center" vertical="center" wrapText="1"/>
    </xf>
    <xf numFmtId="0" fontId="48" fillId="0" borderId="144" xfId="0" applyFont="1" applyBorder="1" applyAlignment="1">
      <alignment horizontal="center" vertical="center"/>
    </xf>
    <xf numFmtId="0" fontId="45" fillId="25" borderId="145" xfId="0" applyFont="1" applyFill="1" applyBorder="1" applyAlignment="1">
      <alignment horizontal="center" vertical="center" wrapText="1"/>
    </xf>
    <xf numFmtId="0" fontId="45" fillId="0" borderId="146" xfId="0" applyFont="1" applyBorder="1" applyAlignment="1">
      <alignment horizontal="center" vertical="center" wrapText="1"/>
    </xf>
    <xf numFmtId="0" fontId="45" fillId="0" borderId="147" xfId="0" applyFont="1" applyBorder="1" applyAlignment="1">
      <alignment horizontal="center" vertical="center" wrapText="1"/>
    </xf>
    <xf numFmtId="0" fontId="45" fillId="0" borderId="145" xfId="0" applyFont="1" applyBorder="1" applyAlignment="1">
      <alignment horizontal="center" vertical="center" wrapText="1"/>
    </xf>
    <xf numFmtId="0" fontId="47" fillId="0" borderId="148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141" fillId="0" borderId="149" xfId="0" applyFont="1" applyBorder="1" applyAlignment="1">
      <alignment horizontal="center" vertical="center" textRotation="90" wrapText="1"/>
    </xf>
    <xf numFmtId="0" fontId="141" fillId="0" borderId="33" xfId="0" applyFont="1" applyBorder="1" applyAlignment="1">
      <alignment horizontal="center" vertical="center" textRotation="90" wrapText="1"/>
    </xf>
    <xf numFmtId="0" fontId="146" fillId="0" borderId="35" xfId="0" applyFont="1" applyBorder="1" applyAlignment="1">
      <alignment horizontal="center" vertical="center" wrapText="1"/>
    </xf>
    <xf numFmtId="0" fontId="47" fillId="0" borderId="150" xfId="0" applyFont="1" applyBorder="1" applyAlignment="1">
      <alignment horizontal="center" vertical="center"/>
    </xf>
    <xf numFmtId="0" fontId="47" fillId="0" borderId="151" xfId="0" applyFont="1" applyBorder="1" applyAlignment="1">
      <alignment horizontal="center" vertical="center"/>
    </xf>
    <xf numFmtId="0" fontId="43" fillId="0" borderId="152" xfId="0" applyFont="1" applyBorder="1" applyAlignment="1">
      <alignment horizontal="center" vertical="center" wrapText="1"/>
    </xf>
    <xf numFmtId="0" fontId="43" fillId="0" borderId="152" xfId="0" applyFont="1" applyBorder="1" applyAlignment="1">
      <alignment horizontal="center" vertical="center"/>
    </xf>
    <xf numFmtId="0" fontId="43" fillId="0" borderId="153" xfId="0" applyFont="1" applyBorder="1" applyAlignment="1">
      <alignment horizontal="center" vertical="center"/>
    </xf>
    <xf numFmtId="0" fontId="64" fillId="0" borderId="154" xfId="0" applyFont="1" applyBorder="1" applyAlignment="1">
      <alignment horizontal="center" vertical="center"/>
    </xf>
    <xf numFmtId="0" fontId="45" fillId="0" borderId="28" xfId="0" applyFont="1" applyBorder="1" applyAlignment="1">
      <alignment vertical="center" wrapText="1"/>
    </xf>
    <xf numFmtId="181" fontId="32" fillId="25" borderId="155" xfId="0" applyNumberFormat="1" applyFont="1" applyFill="1" applyBorder="1" applyAlignment="1">
      <alignment horizontal="center" vertical="center"/>
    </xf>
    <xf numFmtId="181" fontId="32" fillId="25" borderId="120" xfId="0" applyNumberFormat="1" applyFont="1" applyFill="1" applyBorder="1" applyAlignment="1">
      <alignment horizontal="center" vertical="center"/>
    </xf>
    <xf numFmtId="181" fontId="32" fillId="25" borderId="156" xfId="0" applyNumberFormat="1" applyFont="1" applyFill="1" applyBorder="1" applyAlignment="1">
      <alignment horizontal="center" vertical="center"/>
    </xf>
    <xf numFmtId="0" fontId="45" fillId="0" borderId="29" xfId="0" applyFont="1" applyBorder="1" applyAlignment="1">
      <alignment vertical="center" wrapText="1"/>
    </xf>
    <xf numFmtId="175" fontId="32" fillId="25" borderId="155" xfId="0" applyNumberFormat="1" applyFont="1" applyFill="1" applyBorder="1" applyAlignment="1">
      <alignment horizontal="center" vertical="center"/>
    </xf>
    <xf numFmtId="175" fontId="32" fillId="25" borderId="120" xfId="0" applyNumberFormat="1" applyFont="1" applyFill="1" applyBorder="1" applyAlignment="1">
      <alignment horizontal="center" vertical="center"/>
    </xf>
    <xf numFmtId="180" fontId="32" fillId="25" borderId="156" xfId="0" applyNumberFormat="1" applyFont="1" applyFill="1" applyBorder="1" applyAlignment="1">
      <alignment horizontal="center" vertical="center"/>
    </xf>
    <xf numFmtId="175" fontId="32" fillId="0" borderId="155" xfId="0" applyNumberFormat="1" applyFont="1" applyBorder="1" applyAlignment="1">
      <alignment horizontal="center" vertical="center"/>
    </xf>
    <xf numFmtId="175" fontId="32" fillId="0" borderId="120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180" fontId="32" fillId="0" borderId="156" xfId="0" applyNumberFormat="1" applyFont="1" applyBorder="1" applyAlignment="1">
      <alignment horizontal="center" vertical="center"/>
    </xf>
    <xf numFmtId="0" fontId="45" fillId="0" borderId="157" xfId="0" applyFont="1" applyBorder="1" applyAlignment="1">
      <alignment vertical="center" wrapText="1"/>
    </xf>
    <xf numFmtId="175" fontId="32" fillId="0" borderId="158" xfId="0" applyNumberFormat="1" applyFont="1" applyBorder="1" applyAlignment="1">
      <alignment horizontal="center" vertical="center"/>
    </xf>
    <xf numFmtId="175" fontId="32" fillId="0" borderId="159" xfId="0" applyNumberFormat="1" applyFont="1" applyBorder="1" applyAlignment="1">
      <alignment horizontal="center" vertical="center"/>
    </xf>
    <xf numFmtId="175" fontId="32" fillId="0" borderId="116" xfId="0" applyNumberFormat="1" applyFont="1" applyBorder="1" applyAlignment="1">
      <alignment horizontal="center" vertical="center"/>
    </xf>
    <xf numFmtId="180" fontId="32" fillId="0" borderId="117" xfId="0" applyNumberFormat="1" applyFont="1" applyBorder="1" applyAlignment="1">
      <alignment horizontal="center" vertical="center"/>
    </xf>
    <xf numFmtId="0" fontId="45" fillId="0" borderId="160" xfId="0" applyFont="1" applyBorder="1" applyAlignment="1">
      <alignment vertical="center" wrapText="1"/>
    </xf>
    <xf numFmtId="0" fontId="45" fillId="0" borderId="161" xfId="0" applyFont="1" applyBorder="1" applyAlignment="1">
      <alignment horizontal="center" vertical="center" wrapText="1"/>
    </xf>
    <xf numFmtId="164" fontId="147" fillId="25" borderId="111" xfId="0" applyNumberFormat="1" applyFont="1" applyFill="1" applyBorder="1" applyAlignment="1">
      <alignment horizontal="center" vertical="center" wrapText="1"/>
    </xf>
    <xf numFmtId="164" fontId="147" fillId="25" borderId="112" xfId="0" applyNumberFormat="1" applyFont="1" applyFill="1" applyBorder="1" applyAlignment="1">
      <alignment horizontal="center" vertical="center" wrapText="1"/>
    </xf>
    <xf numFmtId="175" fontId="18" fillId="0" borderId="162" xfId="0" applyNumberFormat="1" applyFont="1" applyBorder="1" applyAlignment="1">
      <alignment vertical="center"/>
    </xf>
    <xf numFmtId="175" fontId="18" fillId="0" borderId="111" xfId="0" applyNumberFormat="1" applyFont="1" applyBorder="1" applyAlignment="1">
      <alignment vertical="center"/>
    </xf>
    <xf numFmtId="175" fontId="18" fillId="0" borderId="112" xfId="0" applyNumberFormat="1" applyFont="1" applyBorder="1" applyAlignment="1">
      <alignment vertical="center"/>
    </xf>
    <xf numFmtId="0" fontId="45" fillId="0" borderId="163" xfId="0" applyFont="1" applyFill="1" applyBorder="1" applyAlignment="1">
      <alignment vertical="center" wrapText="1"/>
    </xf>
    <xf numFmtId="0" fontId="0" fillId="0" borderId="164" xfId="0" applyBorder="1" applyAlignment="1">
      <alignment/>
    </xf>
    <xf numFmtId="175" fontId="45" fillId="24" borderId="165" xfId="0" applyNumberFormat="1" applyFont="1" applyFill="1" applyBorder="1" applyAlignment="1">
      <alignment horizontal="right" vertical="center" wrapText="1"/>
    </xf>
    <xf numFmtId="0" fontId="45" fillId="0" borderId="166" xfId="0" applyFont="1" applyFill="1" applyBorder="1" applyAlignment="1">
      <alignment vertical="center" wrapText="1"/>
    </xf>
    <xf numFmtId="175" fontId="45" fillId="24" borderId="167" xfId="0" applyNumberFormat="1" applyFont="1" applyFill="1" applyBorder="1" applyAlignment="1">
      <alignment horizontal="right" vertical="center" wrapText="1"/>
    </xf>
    <xf numFmtId="0" fontId="45" fillId="0" borderId="168" xfId="0" applyFont="1" applyFill="1" applyBorder="1" applyAlignment="1">
      <alignment vertical="center" wrapText="1"/>
    </xf>
    <xf numFmtId="0" fontId="148" fillId="0" borderId="42" xfId="0" applyFont="1" applyBorder="1" applyAlignment="1">
      <alignment horizontal="center" vertical="center"/>
    </xf>
    <xf numFmtId="175" fontId="45" fillId="24" borderId="169" xfId="0" applyNumberFormat="1" applyFont="1" applyFill="1" applyBorder="1" applyAlignment="1">
      <alignment horizontal="right" vertical="center"/>
    </xf>
    <xf numFmtId="0" fontId="45" fillId="0" borderId="155" xfId="0" applyFont="1" applyFill="1" applyBorder="1" applyAlignment="1">
      <alignment vertical="center" wrapText="1"/>
    </xf>
    <xf numFmtId="0" fontId="45" fillId="0" borderId="170" xfId="0" applyFont="1" applyFill="1" applyBorder="1" applyAlignment="1">
      <alignment vertical="center" wrapText="1"/>
    </xf>
    <xf numFmtId="0" fontId="148" fillId="0" borderId="103" xfId="0" applyFont="1" applyBorder="1" applyAlignment="1">
      <alignment horizontal="center" vertical="center"/>
    </xf>
    <xf numFmtId="175" fontId="18" fillId="36" borderId="171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164" fontId="45" fillId="24" borderId="172" xfId="0" applyNumberFormat="1" applyFont="1" applyFill="1" applyBorder="1" applyAlignment="1">
      <alignment horizontal="center" vertical="center" wrapText="1"/>
    </xf>
    <xf numFmtId="164" fontId="45" fillId="24" borderId="173" xfId="0" applyNumberFormat="1" applyFont="1" applyFill="1" applyBorder="1" applyAlignment="1">
      <alignment horizontal="center" vertical="center" wrapText="1"/>
    </xf>
    <xf numFmtId="164" fontId="45" fillId="24" borderId="174" xfId="0" applyNumberFormat="1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175" xfId="0" applyFont="1" applyFill="1" applyBorder="1" applyAlignment="1">
      <alignment horizontal="center" vertical="center" wrapText="1"/>
    </xf>
    <xf numFmtId="0" fontId="45" fillId="0" borderId="175" xfId="0" applyFont="1" applyBorder="1" applyAlignment="1">
      <alignment horizontal="center" vertical="center" wrapText="1"/>
    </xf>
    <xf numFmtId="0" fontId="45" fillId="25" borderId="139" xfId="0" applyFont="1" applyFill="1" applyBorder="1" applyAlignment="1">
      <alignment horizontal="center" vertical="center" wrapText="1"/>
    </xf>
    <xf numFmtId="0" fontId="45" fillId="0" borderId="167" xfId="0" applyFont="1" applyBorder="1" applyAlignment="1">
      <alignment horizontal="center" vertical="center" wrapText="1"/>
    </xf>
    <xf numFmtId="0" fontId="48" fillId="25" borderId="22" xfId="0" applyFont="1" applyFill="1" applyBorder="1" applyAlignment="1">
      <alignment horizontal="center" vertical="center"/>
    </xf>
    <xf numFmtId="0" fontId="48" fillId="0" borderId="176" xfId="0" applyFont="1" applyBorder="1" applyAlignment="1">
      <alignment horizontal="center" vertical="center"/>
    </xf>
    <xf numFmtId="0" fontId="0" fillId="0" borderId="177" xfId="0" applyBorder="1" applyAlignment="1">
      <alignment/>
    </xf>
    <xf numFmtId="0" fontId="45" fillId="25" borderId="113" xfId="0" applyFont="1" applyFill="1" applyBorder="1" applyAlignment="1">
      <alignment horizontal="center" vertical="center" wrapText="1"/>
    </xf>
    <xf numFmtId="0" fontId="45" fillId="0" borderId="178" xfId="0" applyFont="1" applyBorder="1" applyAlignment="1">
      <alignment horizontal="center" vertical="center" wrapText="1"/>
    </xf>
    <xf numFmtId="0" fontId="64" fillId="0" borderId="118" xfId="0" applyFont="1" applyBorder="1" applyAlignment="1">
      <alignment horizontal="center" vertical="center"/>
    </xf>
    <xf numFmtId="0" fontId="64" fillId="0" borderId="179" xfId="0" applyFont="1" applyBorder="1" applyAlignment="1">
      <alignment horizontal="center" vertical="center"/>
    </xf>
    <xf numFmtId="0" fontId="64" fillId="0" borderId="119" xfId="0" applyFont="1" applyFill="1" applyBorder="1" applyAlignment="1">
      <alignment horizontal="center" vertical="center"/>
    </xf>
    <xf numFmtId="181" fontId="149" fillId="37" borderId="180" xfId="0" applyNumberFormat="1" applyFont="1" applyFill="1" applyBorder="1" applyAlignment="1">
      <alignment horizontal="center" vertical="center"/>
    </xf>
    <xf numFmtId="181" fontId="149" fillId="37" borderId="178" xfId="0" applyNumberFormat="1" applyFont="1" applyFill="1" applyBorder="1" applyAlignment="1">
      <alignment horizontal="center" vertical="center"/>
    </xf>
    <xf numFmtId="181" fontId="149" fillId="37" borderId="181" xfId="0" applyNumberFormat="1" applyFont="1" applyFill="1" applyBorder="1" applyAlignment="1">
      <alignment horizontal="center" vertical="center"/>
    </xf>
    <xf numFmtId="175" fontId="45" fillId="38" borderId="169" xfId="0" applyNumberFormat="1" applyFont="1" applyFill="1" applyBorder="1" applyAlignment="1">
      <alignment horizontal="right" vertical="center"/>
    </xf>
    <xf numFmtId="175" fontId="18" fillId="38" borderId="169" xfId="0" applyNumberFormat="1" applyFont="1" applyFill="1" applyBorder="1" applyAlignment="1">
      <alignment horizontal="right" vertical="center" wrapText="1"/>
    </xf>
    <xf numFmtId="0" fontId="45" fillId="25" borderId="42" xfId="0" applyFont="1" applyFill="1" applyBorder="1" applyAlignment="1">
      <alignment horizontal="center" vertical="center" wrapText="1"/>
    </xf>
    <xf numFmtId="164" fontId="45" fillId="24" borderId="42" xfId="0" applyNumberFormat="1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69" fillId="38" borderId="182" xfId="0" applyFont="1" applyFill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left" vertical="center" wrapText="1"/>
    </xf>
    <xf numFmtId="0" fontId="18" fillId="40" borderId="42" xfId="0" applyFont="1" applyFill="1" applyBorder="1" applyAlignment="1">
      <alignment horizontal="left" vertical="center" wrapText="1"/>
    </xf>
    <xf numFmtId="0" fontId="18" fillId="41" borderId="4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71" fontId="22" fillId="30" borderId="42" xfId="0" applyNumberFormat="1" applyFont="1" applyFill="1" applyBorder="1" applyAlignment="1">
      <alignment horizontal="center" vertical="center" wrapText="1"/>
    </xf>
    <xf numFmtId="171" fontId="22" fillId="41" borderId="42" xfId="0" applyNumberFormat="1" applyFont="1" applyFill="1" applyBorder="1" applyAlignment="1">
      <alignment horizontal="center" vertical="center" wrapText="1"/>
    </xf>
    <xf numFmtId="171" fontId="22" fillId="39" borderId="42" xfId="0" applyNumberFormat="1" applyFont="1" applyFill="1" applyBorder="1" applyAlignment="1">
      <alignment horizontal="center" vertical="center" wrapText="1"/>
    </xf>
    <xf numFmtId="171" fontId="18" fillId="30" borderId="132" xfId="0" applyNumberFormat="1" applyFont="1" applyFill="1" applyBorder="1" applyAlignment="1">
      <alignment horizontal="center" vertical="center"/>
    </xf>
    <xf numFmtId="171" fontId="18" fillId="41" borderId="132" xfId="0" applyNumberFormat="1" applyFont="1" applyFill="1" applyBorder="1" applyAlignment="1">
      <alignment horizontal="center" vertical="center"/>
    </xf>
    <xf numFmtId="171" fontId="18" fillId="39" borderId="132" xfId="0" applyNumberFormat="1" applyFont="1" applyFill="1" applyBorder="1" applyAlignment="1">
      <alignment horizontal="center" vertical="center"/>
    </xf>
    <xf numFmtId="0" fontId="150" fillId="37" borderId="42" xfId="0" applyFont="1" applyFill="1" applyBorder="1" applyAlignment="1">
      <alignment horizontal="center" wrapText="1"/>
    </xf>
    <xf numFmtId="164" fontId="149" fillId="38" borderId="42" xfId="0" applyNumberFormat="1" applyFont="1" applyFill="1" applyBorder="1" applyAlignment="1">
      <alignment horizontal="center" vertical="center" wrapText="1"/>
    </xf>
    <xf numFmtId="0" fontId="0" fillId="0" borderId="183" xfId="0" applyFont="1" applyBorder="1" applyAlignment="1">
      <alignment/>
    </xf>
    <xf numFmtId="0" fontId="151" fillId="42" borderId="184" xfId="0" applyFont="1" applyFill="1" applyBorder="1" applyAlignment="1">
      <alignment horizontal="center" vertical="center"/>
    </xf>
    <xf numFmtId="0" fontId="151" fillId="43" borderId="185" xfId="0" applyFont="1" applyFill="1" applyBorder="1" applyAlignment="1">
      <alignment horizontal="center" vertical="center"/>
    </xf>
    <xf numFmtId="0" fontId="151" fillId="28" borderId="185" xfId="0" applyFont="1" applyFill="1" applyBorder="1" applyAlignment="1">
      <alignment horizontal="center" vertical="center"/>
    </xf>
    <xf numFmtId="0" fontId="151" fillId="36" borderId="185" xfId="0" applyFont="1" applyFill="1" applyBorder="1" applyAlignment="1">
      <alignment horizontal="center" vertical="center"/>
    </xf>
    <xf numFmtId="0" fontId="151" fillId="36" borderId="186" xfId="0" applyFont="1" applyFill="1" applyBorder="1" applyAlignment="1">
      <alignment horizontal="center" vertical="center"/>
    </xf>
    <xf numFmtId="0" fontId="151" fillId="44" borderId="187" xfId="0" applyFont="1" applyFill="1" applyBorder="1" applyAlignment="1">
      <alignment horizontal="center" vertical="center"/>
    </xf>
    <xf numFmtId="0" fontId="151" fillId="45" borderId="188" xfId="0" applyFont="1" applyFill="1" applyBorder="1" applyAlignment="1">
      <alignment horizontal="center" vertical="center"/>
    </xf>
    <xf numFmtId="0" fontId="151" fillId="46" borderId="188" xfId="0" applyFont="1" applyFill="1" applyBorder="1" applyAlignment="1">
      <alignment horizontal="center" vertical="center"/>
    </xf>
    <xf numFmtId="0" fontId="151" fillId="47" borderId="188" xfId="0" applyFont="1" applyFill="1" applyBorder="1" applyAlignment="1">
      <alignment horizontal="center"/>
    </xf>
    <xf numFmtId="0" fontId="151" fillId="48" borderId="189" xfId="0" applyFont="1" applyFill="1" applyBorder="1" applyAlignment="1">
      <alignment horizontal="center" vertical="center"/>
    </xf>
    <xf numFmtId="0" fontId="151" fillId="48" borderId="190" xfId="0" applyFont="1" applyFill="1" applyBorder="1" applyAlignment="1">
      <alignment horizontal="center" vertical="center"/>
    </xf>
    <xf numFmtId="0" fontId="151" fillId="42" borderId="191" xfId="0" applyFont="1" applyFill="1" applyBorder="1" applyAlignment="1">
      <alignment horizontal="center" vertical="center"/>
    </xf>
    <xf numFmtId="0" fontId="151" fillId="43" borderId="192" xfId="0" applyFont="1" applyFill="1" applyBorder="1" applyAlignment="1">
      <alignment horizontal="center" vertical="center"/>
    </xf>
    <xf numFmtId="0" fontId="151" fillId="42" borderId="192" xfId="0" applyFont="1" applyFill="1" applyBorder="1" applyAlignment="1">
      <alignment horizontal="center" vertical="center"/>
    </xf>
    <xf numFmtId="0" fontId="151" fillId="28" borderId="192" xfId="0" applyFont="1" applyFill="1" applyBorder="1" applyAlignment="1">
      <alignment horizontal="center" vertical="center"/>
    </xf>
    <xf numFmtId="0" fontId="151" fillId="36" borderId="192" xfId="0" applyFont="1" applyFill="1" applyBorder="1" applyAlignment="1">
      <alignment horizontal="center" vertical="center"/>
    </xf>
    <xf numFmtId="0" fontId="151" fillId="36" borderId="193" xfId="0" applyFont="1" applyFill="1" applyBorder="1" applyAlignment="1">
      <alignment horizontal="center" vertical="center"/>
    </xf>
    <xf numFmtId="0" fontId="151" fillId="45" borderId="189" xfId="0" applyFont="1" applyFill="1" applyBorder="1" applyAlignment="1">
      <alignment horizontal="center" vertical="center"/>
    </xf>
    <xf numFmtId="0" fontId="151" fillId="46" borderId="189" xfId="0" applyFont="1" applyFill="1" applyBorder="1" applyAlignment="1">
      <alignment horizontal="center" vertical="center"/>
    </xf>
    <xf numFmtId="0" fontId="151" fillId="47" borderId="189" xfId="0" applyFont="1" applyFill="1" applyBorder="1" applyAlignment="1">
      <alignment horizontal="center"/>
    </xf>
    <xf numFmtId="0" fontId="0" fillId="49" borderId="0" xfId="0" applyFont="1" applyFill="1" applyBorder="1" applyAlignment="1">
      <alignment/>
    </xf>
    <xf numFmtId="0" fontId="151" fillId="42" borderId="185" xfId="0" applyFont="1" applyFill="1" applyBorder="1" applyAlignment="1">
      <alignment horizontal="center" vertical="center"/>
    </xf>
    <xf numFmtId="0" fontId="0" fillId="50" borderId="0" xfId="0" applyFont="1" applyFill="1" applyBorder="1" applyAlignment="1">
      <alignment/>
    </xf>
    <xf numFmtId="0" fontId="151" fillId="51" borderId="194" xfId="0" applyFont="1" applyFill="1" applyBorder="1" applyAlignment="1">
      <alignment horizontal="center" vertical="center"/>
    </xf>
    <xf numFmtId="0" fontId="151" fillId="52" borderId="188" xfId="0" applyFont="1" applyFill="1" applyBorder="1" applyAlignment="1">
      <alignment horizontal="center" vertical="center"/>
    </xf>
    <xf numFmtId="0" fontId="151" fillId="42" borderId="187" xfId="0" applyFont="1" applyFill="1" applyBorder="1" applyAlignment="1">
      <alignment horizontal="center" vertical="center"/>
    </xf>
    <xf numFmtId="0" fontId="151" fillId="42" borderId="195" xfId="0" applyFont="1" applyFill="1" applyBorder="1" applyAlignment="1">
      <alignment horizontal="center" vertical="center"/>
    </xf>
    <xf numFmtId="0" fontId="151" fillId="53" borderId="189" xfId="0" applyFont="1" applyFill="1" applyBorder="1" applyAlignment="1">
      <alignment horizontal="center" vertical="center"/>
    </xf>
    <xf numFmtId="0" fontId="0" fillId="37" borderId="196" xfId="0" applyFill="1" applyBorder="1" applyAlignment="1">
      <alignment/>
    </xf>
    <xf numFmtId="0" fontId="0" fillId="37" borderId="197" xfId="0" applyFill="1" applyBorder="1" applyAlignment="1">
      <alignment/>
    </xf>
    <xf numFmtId="0" fontId="0" fillId="37" borderId="197" xfId="0" applyFont="1" applyFill="1" applyBorder="1" applyAlignment="1">
      <alignment/>
    </xf>
    <xf numFmtId="0" fontId="0" fillId="37" borderId="198" xfId="0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8" borderId="67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0" fontId="151" fillId="54" borderId="199" xfId="0" applyFont="1" applyFill="1" applyBorder="1" applyAlignment="1">
      <alignment horizontal="center"/>
    </xf>
    <xf numFmtId="0" fontId="151" fillId="54" borderId="200" xfId="0" applyFont="1" applyFill="1" applyBorder="1" applyAlignment="1">
      <alignment horizontal="center"/>
    </xf>
    <xf numFmtId="0" fontId="151" fillId="55" borderId="200" xfId="0" applyFont="1" applyFill="1" applyBorder="1" applyAlignment="1">
      <alignment horizontal="center"/>
    </xf>
    <xf numFmtId="0" fontId="151" fillId="42" borderId="200" xfId="0" applyFont="1" applyFill="1" applyBorder="1" applyAlignment="1">
      <alignment horizontal="center"/>
    </xf>
    <xf numFmtId="0" fontId="151" fillId="56" borderId="200" xfId="0" applyFont="1" applyFill="1" applyBorder="1" applyAlignment="1">
      <alignment horizontal="center"/>
    </xf>
    <xf numFmtId="0" fontId="151" fillId="28" borderId="200" xfId="0" applyFont="1" applyFill="1" applyBorder="1" applyAlignment="1">
      <alignment horizontal="center"/>
    </xf>
    <xf numFmtId="0" fontId="151" fillId="28" borderId="201" xfId="0" applyFont="1" applyFill="1" applyBorder="1" applyAlignment="1">
      <alignment horizontal="center"/>
    </xf>
    <xf numFmtId="0" fontId="151" fillId="57" borderId="202" xfId="0" applyFont="1" applyFill="1" applyBorder="1" applyAlignment="1">
      <alignment horizontal="center"/>
    </xf>
    <xf numFmtId="0" fontId="151" fillId="57" borderId="194" xfId="0" applyFont="1" applyFill="1" applyBorder="1" applyAlignment="1">
      <alignment horizontal="center"/>
    </xf>
    <xf numFmtId="0" fontId="151" fillId="58" borderId="194" xfId="0" applyFont="1" applyFill="1" applyBorder="1" applyAlignment="1">
      <alignment horizontal="center" vertical="center"/>
    </xf>
    <xf numFmtId="0" fontId="151" fillId="59" borderId="203" xfId="0" applyFont="1" applyFill="1" applyBorder="1" applyAlignment="1">
      <alignment horizontal="center"/>
    </xf>
    <xf numFmtId="0" fontId="151" fillId="54" borderId="204" xfId="0" applyFont="1" applyFill="1" applyBorder="1" applyAlignment="1">
      <alignment horizontal="center"/>
    </xf>
    <xf numFmtId="0" fontId="151" fillId="54" borderId="205" xfId="0" applyFont="1" applyFill="1" applyBorder="1" applyAlignment="1">
      <alignment horizontal="center"/>
    </xf>
    <xf numFmtId="0" fontId="151" fillId="42" borderId="205" xfId="0" applyFont="1" applyFill="1" applyBorder="1" applyAlignment="1">
      <alignment horizontal="center"/>
    </xf>
    <xf numFmtId="0" fontId="151" fillId="56" borderId="205" xfId="0" applyFont="1" applyFill="1" applyBorder="1" applyAlignment="1">
      <alignment horizontal="center"/>
    </xf>
    <xf numFmtId="0" fontId="151" fillId="28" borderId="205" xfId="0" applyFont="1" applyFill="1" applyBorder="1" applyAlignment="1">
      <alignment horizontal="center"/>
    </xf>
    <xf numFmtId="0" fontId="151" fillId="28" borderId="206" xfId="0" applyFont="1" applyFill="1" applyBorder="1" applyAlignment="1">
      <alignment horizontal="center"/>
    </xf>
    <xf numFmtId="0" fontId="0" fillId="14" borderId="0" xfId="0" applyFont="1" applyFill="1" applyBorder="1" applyAlignment="1">
      <alignment/>
    </xf>
    <xf numFmtId="0" fontId="151" fillId="55" borderId="205" xfId="0" applyFont="1" applyFill="1" applyBorder="1" applyAlignment="1">
      <alignment horizontal="center"/>
    </xf>
    <xf numFmtId="0" fontId="151" fillId="59" borderId="194" xfId="0" applyFont="1" applyFill="1" applyBorder="1" applyAlignment="1">
      <alignment horizontal="center"/>
    </xf>
    <xf numFmtId="0" fontId="151" fillId="57" borderId="204" xfId="0" applyFont="1" applyFill="1" applyBorder="1" applyAlignment="1">
      <alignment horizontal="center"/>
    </xf>
    <xf numFmtId="0" fontId="151" fillId="60" borderId="205" xfId="0" applyFont="1" applyFill="1" applyBorder="1" applyAlignment="1">
      <alignment horizontal="center" vertical="center"/>
    </xf>
    <xf numFmtId="0" fontId="151" fillId="58" borderId="205" xfId="0" applyFont="1" applyFill="1" applyBorder="1" applyAlignment="1">
      <alignment horizontal="center" vertical="center"/>
    </xf>
    <xf numFmtId="0" fontId="151" fillId="59" borderId="205" xfId="0" applyFont="1" applyFill="1" applyBorder="1" applyAlignment="1">
      <alignment horizontal="center"/>
    </xf>
    <xf numFmtId="0" fontId="151" fillId="59" borderId="206" xfId="0" applyFont="1" applyFill="1" applyBorder="1" applyAlignment="1">
      <alignment horizontal="center"/>
    </xf>
    <xf numFmtId="0" fontId="0" fillId="37" borderId="196" xfId="0" applyFont="1" applyFill="1" applyBorder="1" applyAlignment="1">
      <alignment/>
    </xf>
    <xf numFmtId="0" fontId="0" fillId="37" borderId="198" xfId="0" applyFill="1" applyBorder="1" applyAlignment="1">
      <alignment/>
    </xf>
    <xf numFmtId="0" fontId="141" fillId="0" borderId="207" xfId="0" applyFont="1" applyBorder="1" applyAlignment="1">
      <alignment horizontal="center" vertical="center" wrapText="1"/>
    </xf>
    <xf numFmtId="0" fontId="141" fillId="0" borderId="20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18" fillId="40" borderId="42" xfId="0" applyFont="1" applyFill="1" applyBorder="1" applyAlignment="1">
      <alignment horizontal="center" vertical="center"/>
    </xf>
    <xf numFmtId="171" fontId="22" fillId="40" borderId="42" xfId="0" applyNumberFormat="1" applyFont="1" applyFill="1" applyBorder="1" applyAlignment="1">
      <alignment horizontal="center" vertical="center" wrapText="1"/>
    </xf>
    <xf numFmtId="0" fontId="18" fillId="30" borderId="42" xfId="0" applyFont="1" applyFill="1" applyBorder="1" applyAlignment="1">
      <alignment horizontal="center" vertical="center"/>
    </xf>
    <xf numFmtId="0" fontId="18" fillId="61" borderId="42" xfId="0" applyFont="1" applyFill="1" applyBorder="1" applyAlignment="1">
      <alignment vertical="center" wrapText="1"/>
    </xf>
    <xf numFmtId="164" fontId="149" fillId="62" borderId="42" xfId="0" applyNumberFormat="1" applyFont="1" applyFill="1" applyBorder="1" applyAlignment="1">
      <alignment vertical="center" wrapText="1"/>
    </xf>
    <xf numFmtId="0" fontId="150" fillId="62" borderId="42" xfId="0" applyFont="1" applyFill="1" applyBorder="1" applyAlignment="1">
      <alignment/>
    </xf>
    <xf numFmtId="0" fontId="149" fillId="62" borderId="42" xfId="0" applyFont="1" applyFill="1" applyBorder="1" applyAlignment="1">
      <alignment vertical="center" wrapText="1"/>
    </xf>
    <xf numFmtId="0" fontId="149" fillId="62" borderId="42" xfId="0" applyFont="1" applyFill="1" applyBorder="1" applyAlignment="1">
      <alignment horizontal="center" vertical="center" wrapText="1"/>
    </xf>
    <xf numFmtId="0" fontId="150" fillId="62" borderId="42" xfId="0" applyFont="1" applyFill="1" applyBorder="1" applyAlignment="1">
      <alignment wrapText="1"/>
    </xf>
    <xf numFmtId="0" fontId="150" fillId="0" borderId="0" xfId="0" applyFont="1" applyAlignment="1">
      <alignment/>
    </xf>
    <xf numFmtId="0" fontId="152" fillId="0" borderId="42" xfId="0" applyFont="1" applyBorder="1" applyAlignment="1">
      <alignment horizontal="center" vertical="center"/>
    </xf>
    <xf numFmtId="0" fontId="146" fillId="0" borderId="42" xfId="0" applyFont="1" applyBorder="1" applyAlignment="1">
      <alignment horizontal="center" vertical="center" wrapText="1"/>
    </xf>
    <xf numFmtId="171" fontId="18" fillId="40" borderId="132" xfId="0" applyNumberFormat="1" applyFont="1" applyFill="1" applyBorder="1" applyAlignment="1">
      <alignment horizontal="center" vertical="center"/>
    </xf>
    <xf numFmtId="0" fontId="150" fillId="62" borderId="132" xfId="0" applyFont="1" applyFill="1" applyBorder="1" applyAlignment="1">
      <alignment/>
    </xf>
    <xf numFmtId="0" fontId="151" fillId="63" borderId="194" xfId="0" applyFont="1" applyFill="1" applyBorder="1" applyAlignment="1">
      <alignment horizontal="center"/>
    </xf>
    <xf numFmtId="0" fontId="151" fillId="58" borderId="209" xfId="0" applyFont="1" applyFill="1" applyBorder="1" applyAlignment="1">
      <alignment horizontal="center" vertical="center"/>
    </xf>
    <xf numFmtId="0" fontId="151" fillId="63" borderId="205" xfId="0" applyFont="1" applyFill="1" applyBorder="1" applyAlignment="1">
      <alignment horizontal="center"/>
    </xf>
    <xf numFmtId="0" fontId="76" fillId="26" borderId="210" xfId="0" applyFont="1" applyFill="1" applyBorder="1" applyAlignment="1">
      <alignment horizontal="center" vertical="center" wrapText="1"/>
    </xf>
    <xf numFmtId="0" fontId="153" fillId="64" borderId="211" xfId="0" applyFont="1" applyFill="1" applyBorder="1" applyAlignment="1">
      <alignment horizontal="center" vertical="center" wrapText="1"/>
    </xf>
    <xf numFmtId="0" fontId="153" fillId="64" borderId="212" xfId="0" applyFont="1" applyFill="1" applyBorder="1" applyAlignment="1">
      <alignment horizontal="center" vertical="center" wrapText="1"/>
    </xf>
    <xf numFmtId="0" fontId="154" fillId="0" borderId="213" xfId="0" applyFont="1" applyBorder="1" applyAlignment="1">
      <alignment horizontal="center" vertical="center" wrapText="1"/>
    </xf>
    <xf numFmtId="0" fontId="155" fillId="37" borderId="214" xfId="0" applyFont="1" applyFill="1" applyBorder="1" applyAlignment="1">
      <alignment horizontal="center" vertical="center"/>
    </xf>
    <xf numFmtId="0" fontId="155" fillId="37" borderId="2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46" fillId="38" borderId="120" xfId="0" applyNumberFormat="1" applyFont="1" applyFill="1" applyBorder="1" applyAlignment="1">
      <alignment horizontal="center" vertical="center" wrapText="1"/>
    </xf>
    <xf numFmtId="0" fontId="151" fillId="25" borderId="215" xfId="0" applyFont="1" applyFill="1" applyBorder="1" applyAlignment="1">
      <alignment horizontal="center" vertical="center"/>
    </xf>
    <xf numFmtId="0" fontId="151" fillId="65" borderId="156" xfId="0" applyFont="1" applyFill="1" applyBorder="1" applyAlignment="1">
      <alignment horizontal="center" vertical="center"/>
    </xf>
    <xf numFmtId="0" fontId="151" fillId="0" borderId="216" xfId="0" applyFont="1" applyBorder="1" applyAlignment="1">
      <alignment horizontal="center"/>
    </xf>
    <xf numFmtId="167" fontId="78" fillId="66" borderId="120" xfId="0" applyNumberFormat="1" applyFont="1" applyFill="1" applyBorder="1" applyAlignment="1">
      <alignment vertical="center" wrapText="1"/>
    </xf>
    <xf numFmtId="167" fontId="78" fillId="66" borderId="216" xfId="0" applyNumberFormat="1" applyFont="1" applyFill="1" applyBorder="1" applyAlignment="1">
      <alignment vertical="center" wrapText="1"/>
    </xf>
    <xf numFmtId="164" fontId="146" fillId="38" borderId="42" xfId="0" applyNumberFormat="1" applyFont="1" applyFill="1" applyBorder="1" applyAlignment="1">
      <alignment horizontal="center" vertical="center" wrapText="1"/>
    </xf>
    <xf numFmtId="0" fontId="151" fillId="67" borderId="217" xfId="0" applyFont="1" applyFill="1" applyBorder="1" applyAlignment="1">
      <alignment horizontal="center" vertical="center"/>
    </xf>
    <xf numFmtId="0" fontId="151" fillId="36" borderId="132" xfId="0" applyFont="1" applyFill="1" applyBorder="1" applyAlignment="1">
      <alignment horizontal="center" vertical="center"/>
    </xf>
    <xf numFmtId="167" fontId="78" fillId="66" borderId="42" xfId="0" applyNumberFormat="1" applyFont="1" applyFill="1" applyBorder="1" applyAlignment="1">
      <alignment vertical="center" wrapText="1"/>
    </xf>
    <xf numFmtId="167" fontId="78" fillId="66" borderId="218" xfId="0" applyNumberFormat="1" applyFont="1" applyFill="1" applyBorder="1" applyAlignment="1">
      <alignment vertical="center" wrapText="1"/>
    </xf>
    <xf numFmtId="0" fontId="151" fillId="25" borderId="217" xfId="0" applyFont="1" applyFill="1" applyBorder="1" applyAlignment="1">
      <alignment horizontal="center" vertical="center"/>
    </xf>
    <xf numFmtId="0" fontId="151" fillId="65" borderId="132" xfId="0" applyFont="1" applyFill="1" applyBorder="1" applyAlignment="1">
      <alignment horizontal="center" vertical="center"/>
    </xf>
    <xf numFmtId="0" fontId="151" fillId="25" borderId="132" xfId="0" applyFont="1" applyFill="1" applyBorder="1" applyAlignment="1">
      <alignment horizontal="center" vertical="center"/>
    </xf>
    <xf numFmtId="1" fontId="156" fillId="66" borderId="42" xfId="0" applyNumberFormat="1" applyFont="1" applyFill="1" applyBorder="1" applyAlignment="1">
      <alignment horizontal="center" vertical="center" wrapText="1"/>
    </xf>
    <xf numFmtId="1" fontId="156" fillId="66" borderId="218" xfId="0" applyNumberFormat="1" applyFont="1" applyFill="1" applyBorder="1" applyAlignment="1">
      <alignment horizontal="center" vertical="center" wrapText="1"/>
    </xf>
    <xf numFmtId="167" fontId="78" fillId="66" borderId="219" xfId="0" applyNumberFormat="1" applyFont="1" applyFill="1" applyBorder="1" applyAlignment="1">
      <alignment vertical="center" wrapText="1"/>
    </xf>
    <xf numFmtId="167" fontId="78" fillId="66" borderId="220" xfId="0" applyNumberFormat="1" applyFont="1" applyFill="1" applyBorder="1" applyAlignment="1">
      <alignment vertical="center" wrapText="1"/>
    </xf>
    <xf numFmtId="0" fontId="50" fillId="0" borderId="0" xfId="0" applyFont="1" applyAlignment="1">
      <alignment/>
    </xf>
    <xf numFmtId="164" fontId="146" fillId="38" borderId="110" xfId="0" applyNumberFormat="1" applyFont="1" applyFill="1" applyBorder="1" applyAlignment="1">
      <alignment horizontal="center" vertical="center" wrapText="1"/>
    </xf>
    <xf numFmtId="164" fontId="146" fillId="38" borderId="116" xfId="0" applyNumberFormat="1" applyFont="1" applyFill="1" applyBorder="1" applyAlignment="1">
      <alignment horizontal="center" vertical="center" wrapText="1"/>
    </xf>
    <xf numFmtId="0" fontId="151" fillId="67" borderId="221" xfId="0" applyFont="1" applyFill="1" applyBorder="1" applyAlignment="1">
      <alignment horizontal="center" vertical="center"/>
    </xf>
    <xf numFmtId="0" fontId="151" fillId="36" borderId="222" xfId="0" applyFont="1" applyFill="1" applyBorder="1" applyAlignment="1">
      <alignment horizontal="center" vertical="center"/>
    </xf>
    <xf numFmtId="164" fontId="146" fillId="37" borderId="111" xfId="0" applyNumberFormat="1" applyFont="1" applyFill="1" applyBorder="1" applyAlignment="1">
      <alignment horizontal="center" vertical="center" wrapText="1"/>
    </xf>
    <xf numFmtId="0" fontId="153" fillId="37" borderId="223" xfId="0" applyFont="1" applyFill="1" applyBorder="1" applyAlignment="1">
      <alignment horizontal="center" vertical="center"/>
    </xf>
    <xf numFmtId="0" fontId="153" fillId="37" borderId="224" xfId="0" applyFont="1" applyFill="1" applyBorder="1" applyAlignment="1">
      <alignment horizontal="center" vertical="center"/>
    </xf>
    <xf numFmtId="0" fontId="153" fillId="37" borderId="22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7" fillId="0" borderId="0" xfId="0" applyFont="1" applyBorder="1" applyAlignment="1">
      <alignment horizontal="center" vertical="center" wrapText="1"/>
    </xf>
    <xf numFmtId="0" fontId="18" fillId="68" borderId="226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8" fillId="34" borderId="226" xfId="0" applyFont="1" applyFill="1" applyBorder="1" applyAlignment="1">
      <alignment horizontal="center" vertical="center"/>
    </xf>
    <xf numFmtId="0" fontId="18" fillId="69" borderId="226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82" fillId="0" borderId="0" xfId="0" applyFont="1" applyAlignment="1">
      <alignment/>
    </xf>
    <xf numFmtId="0" fontId="83" fillId="59" borderId="227" xfId="0" applyFont="1" applyFill="1" applyBorder="1" applyAlignment="1">
      <alignment horizontal="center" vertical="center"/>
    </xf>
    <xf numFmtId="0" fontId="158" fillId="70" borderId="227" xfId="0" applyFont="1" applyFill="1" applyBorder="1" applyAlignment="1">
      <alignment horizontal="center" vertical="center"/>
    </xf>
    <xf numFmtId="0" fontId="70" fillId="71" borderId="227" xfId="0" applyFont="1" applyFill="1" applyBorder="1" applyAlignment="1">
      <alignment horizontal="center" vertical="center"/>
    </xf>
    <xf numFmtId="0" fontId="73" fillId="72" borderId="228" xfId="0" applyFont="1" applyFill="1" applyBorder="1" applyAlignment="1">
      <alignment horizontal="center" vertical="center"/>
    </xf>
    <xf numFmtId="0" fontId="151" fillId="57" borderId="228" xfId="0" applyFont="1" applyFill="1" applyBorder="1" applyAlignment="1">
      <alignment horizontal="center"/>
    </xf>
    <xf numFmtId="0" fontId="73" fillId="71" borderId="228" xfId="0" applyFont="1" applyFill="1" applyBorder="1" applyAlignment="1">
      <alignment horizontal="center" vertical="center"/>
    </xf>
    <xf numFmtId="0" fontId="83" fillId="59" borderId="229" xfId="0" applyFont="1" applyFill="1" applyBorder="1" applyAlignment="1">
      <alignment horizontal="center" vertical="center"/>
    </xf>
    <xf numFmtId="0" fontId="158" fillId="70" borderId="229" xfId="0" applyFont="1" applyFill="1" applyBorder="1" applyAlignment="1">
      <alignment horizontal="center" vertical="center"/>
    </xf>
    <xf numFmtId="0" fontId="70" fillId="73" borderId="229" xfId="0" applyFont="1" applyFill="1" applyBorder="1" applyAlignment="1">
      <alignment horizontal="center" vertical="center"/>
    </xf>
    <xf numFmtId="0" fontId="50" fillId="63" borderId="228" xfId="0" applyFont="1" applyFill="1" applyBorder="1" applyAlignment="1">
      <alignment horizontal="center" vertical="center"/>
    </xf>
    <xf numFmtId="0" fontId="83" fillId="74" borderId="229" xfId="0" applyFont="1" applyFill="1" applyBorder="1" applyAlignment="1">
      <alignment horizontal="center" vertical="center"/>
    </xf>
    <xf numFmtId="0" fontId="50" fillId="74" borderId="228" xfId="0" applyFont="1" applyFill="1" applyBorder="1" applyAlignment="1">
      <alignment horizontal="center" vertical="center"/>
    </xf>
    <xf numFmtId="0" fontId="70" fillId="75" borderId="229" xfId="0" applyFont="1" applyFill="1" applyBorder="1" applyAlignment="1">
      <alignment horizontal="center" vertical="center"/>
    </xf>
    <xf numFmtId="0" fontId="73" fillId="72" borderId="230" xfId="0" applyFont="1" applyFill="1" applyBorder="1" applyAlignment="1">
      <alignment horizontal="center" vertical="center"/>
    </xf>
    <xf numFmtId="0" fontId="50" fillId="74" borderId="230" xfId="0" applyFont="1" applyFill="1" applyBorder="1" applyAlignment="1">
      <alignment horizontal="center" vertical="center"/>
    </xf>
    <xf numFmtId="0" fontId="50" fillId="63" borderId="230" xfId="0" applyFont="1" applyFill="1" applyBorder="1" applyAlignment="1">
      <alignment horizontal="center" vertical="center"/>
    </xf>
    <xf numFmtId="0" fontId="70" fillId="76" borderId="227" xfId="0" applyFont="1" applyFill="1" applyBorder="1" applyAlignment="1">
      <alignment horizontal="center" vertical="center"/>
    </xf>
    <xf numFmtId="0" fontId="84" fillId="8" borderId="227" xfId="0" applyFont="1" applyFill="1" applyBorder="1" applyAlignment="1">
      <alignment horizontal="center" vertical="center"/>
    </xf>
    <xf numFmtId="0" fontId="159" fillId="18" borderId="227" xfId="0" applyFont="1" applyFill="1" applyBorder="1" applyAlignment="1">
      <alignment horizontal="center" vertical="center"/>
    </xf>
    <xf numFmtId="0" fontId="73" fillId="76" borderId="230" xfId="0" applyFont="1" applyFill="1" applyBorder="1" applyAlignment="1">
      <alignment horizontal="center" vertical="center"/>
    </xf>
    <xf numFmtId="0" fontId="85" fillId="8" borderId="230" xfId="0" applyFont="1" applyFill="1" applyBorder="1" applyAlignment="1">
      <alignment horizontal="center" vertical="center"/>
    </xf>
    <xf numFmtId="0" fontId="153" fillId="18" borderId="23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4" fillId="8" borderId="229" xfId="0" applyFont="1" applyFill="1" applyBorder="1" applyAlignment="1">
      <alignment horizontal="center" vertical="center"/>
    </xf>
    <xf numFmtId="0" fontId="83" fillId="77" borderId="227" xfId="0" applyFont="1" applyFill="1" applyBorder="1" applyAlignment="1">
      <alignment horizontal="center" vertical="center"/>
    </xf>
    <xf numFmtId="0" fontId="50" fillId="77" borderId="230" xfId="0" applyFont="1" applyFill="1" applyBorder="1" applyAlignment="1">
      <alignment horizontal="center" vertical="center"/>
    </xf>
    <xf numFmtId="0" fontId="83" fillId="74" borderId="227" xfId="0" applyFont="1" applyFill="1" applyBorder="1" applyAlignment="1">
      <alignment horizontal="center" vertical="center"/>
    </xf>
    <xf numFmtId="164" fontId="78" fillId="0" borderId="48" xfId="0" applyNumberFormat="1" applyFont="1" applyBorder="1" applyAlignment="1">
      <alignment vertical="center" wrapText="1"/>
    </xf>
    <xf numFmtId="0" fontId="160" fillId="0" borderId="48" xfId="0" applyFont="1" applyBorder="1" applyAlignment="1">
      <alignment horizontal="center" vertical="center"/>
    </xf>
    <xf numFmtId="0" fontId="160" fillId="0" borderId="231" xfId="0" applyFont="1" applyBorder="1" applyAlignment="1">
      <alignment horizontal="center" vertical="center"/>
    </xf>
    <xf numFmtId="0" fontId="161" fillId="0" borderId="0" xfId="0" applyFont="1" applyAlignment="1">
      <alignment horizontal="center" vertical="center"/>
    </xf>
    <xf numFmtId="0" fontId="70" fillId="78" borderId="227" xfId="0" applyFont="1" applyFill="1" applyBorder="1" applyAlignment="1">
      <alignment horizontal="center" vertical="center"/>
    </xf>
    <xf numFmtId="0" fontId="151" fillId="79" borderId="228" xfId="0" applyFont="1" applyFill="1" applyBorder="1" applyAlignment="1">
      <alignment horizontal="center"/>
    </xf>
    <xf numFmtId="0" fontId="83" fillId="80" borderId="227" xfId="0" applyFont="1" applyFill="1" applyBorder="1" applyAlignment="1">
      <alignment horizontal="center" vertical="center"/>
    </xf>
    <xf numFmtId="0" fontId="151" fillId="43" borderId="188" xfId="0" applyFont="1" applyFill="1" applyBorder="1" applyAlignment="1">
      <alignment horizontal="center" vertical="center"/>
    </xf>
    <xf numFmtId="0" fontId="151" fillId="48" borderId="232" xfId="0" applyFont="1" applyFill="1" applyBorder="1" applyAlignment="1">
      <alignment horizontal="center" vertical="center"/>
    </xf>
    <xf numFmtId="0" fontId="0" fillId="37" borderId="233" xfId="0" applyFont="1" applyFill="1" applyBorder="1" applyAlignment="1">
      <alignment/>
    </xf>
    <xf numFmtId="0" fontId="0" fillId="37" borderId="234" xfId="0" applyFont="1" applyFill="1" applyBorder="1" applyAlignment="1">
      <alignment/>
    </xf>
    <xf numFmtId="0" fontId="0" fillId="37" borderId="234" xfId="0" applyFill="1" applyBorder="1" applyAlignment="1">
      <alignment/>
    </xf>
    <xf numFmtId="0" fontId="0" fillId="37" borderId="235" xfId="0" applyFill="1" applyBorder="1" applyAlignment="1">
      <alignment/>
    </xf>
    <xf numFmtId="171" fontId="75" fillId="40" borderId="42" xfId="0" applyNumberFormat="1" applyFont="1" applyFill="1" applyBorder="1" applyAlignment="1">
      <alignment horizontal="center" vertical="center" wrapText="1"/>
    </xf>
    <xf numFmtId="171" fontId="75" fillId="30" borderId="42" xfId="0" applyNumberFormat="1" applyFont="1" applyFill="1" applyBorder="1" applyAlignment="1">
      <alignment horizontal="center" vertical="center" wrapText="1"/>
    </xf>
    <xf numFmtId="171" fontId="75" fillId="41" borderId="42" xfId="0" applyNumberFormat="1" applyFont="1" applyFill="1" applyBorder="1" applyAlignment="1">
      <alignment horizontal="center" vertical="center" wrapText="1"/>
    </xf>
    <xf numFmtId="171" fontId="75" fillId="39" borderId="42" xfId="0" applyNumberFormat="1" applyFont="1" applyFill="1" applyBorder="1" applyAlignment="1">
      <alignment horizontal="center" vertical="center" wrapText="1"/>
    </xf>
    <xf numFmtId="171" fontId="18" fillId="40" borderId="42" xfId="0" applyNumberFormat="1" applyFont="1" applyFill="1" applyBorder="1" applyAlignment="1">
      <alignment horizontal="center" vertical="center"/>
    </xf>
    <xf numFmtId="171" fontId="18" fillId="30" borderId="42" xfId="0" applyNumberFormat="1" applyFont="1" applyFill="1" applyBorder="1" applyAlignment="1">
      <alignment horizontal="center" vertical="center"/>
    </xf>
    <xf numFmtId="171" fontId="18" fillId="41" borderId="42" xfId="0" applyNumberFormat="1" applyFont="1" applyFill="1" applyBorder="1" applyAlignment="1">
      <alignment horizontal="center" vertical="center"/>
    </xf>
    <xf numFmtId="171" fontId="18" fillId="39" borderId="42" xfId="0" applyNumberFormat="1" applyFont="1" applyFill="1" applyBorder="1" applyAlignment="1">
      <alignment horizontal="center" vertical="center"/>
    </xf>
    <xf numFmtId="0" fontId="0" fillId="81" borderId="42" xfId="0" applyFill="1" applyBorder="1" applyAlignment="1">
      <alignment/>
    </xf>
    <xf numFmtId="0" fontId="19" fillId="82" borderId="42" xfId="70" applyFont="1" applyFill="1" applyBorder="1" applyAlignment="1">
      <alignment horizontal="center" vertical="center" wrapText="1"/>
      <protection/>
    </xf>
    <xf numFmtId="170" fontId="19" fillId="82" borderId="42" xfId="70" applyNumberFormat="1" applyFont="1" applyFill="1" applyBorder="1" applyAlignment="1">
      <alignment horizontal="center" vertical="center" wrapText="1"/>
      <protection/>
    </xf>
    <xf numFmtId="170" fontId="142" fillId="82" borderId="42" xfId="70" applyNumberFormat="1" applyFont="1" applyFill="1" applyBorder="1" applyAlignment="1" applyProtection="1">
      <alignment horizontal="left" vertical="center" wrapText="1"/>
      <protection locked="0"/>
    </xf>
    <xf numFmtId="170" fontId="142" fillId="82" borderId="42" xfId="70" applyNumberFormat="1" applyFont="1" applyFill="1" applyBorder="1" applyAlignment="1" applyProtection="1">
      <alignment horizontal="center" vertical="center" wrapText="1"/>
      <protection locked="0"/>
    </xf>
    <xf numFmtId="170" fontId="162" fillId="82" borderId="42" xfId="70" applyNumberFormat="1" applyFont="1" applyFill="1" applyBorder="1" applyAlignment="1" applyProtection="1">
      <alignment horizontal="center" vertical="center" wrapText="1"/>
      <protection locked="0"/>
    </xf>
    <xf numFmtId="0" fontId="142" fillId="82" borderId="42" xfId="70" applyFont="1" applyFill="1" applyBorder="1" applyAlignment="1" applyProtection="1">
      <alignment horizontal="left" vertical="center" wrapText="1"/>
      <protection locked="0"/>
    </xf>
    <xf numFmtId="0" fontId="163" fillId="25" borderId="0" xfId="0" applyFont="1" applyFill="1" applyAlignment="1">
      <alignment horizontal="center" vertical="center" wrapText="1"/>
    </xf>
    <xf numFmtId="0" fontId="150" fillId="25" borderId="132" xfId="0" applyFont="1" applyFill="1" applyBorder="1" applyAlignment="1">
      <alignment vertical="center" wrapText="1"/>
    </xf>
    <xf numFmtId="171" fontId="18" fillId="25" borderId="132" xfId="0" applyNumberFormat="1" applyFont="1" applyFill="1" applyBorder="1" applyAlignment="1">
      <alignment horizontal="center" vertical="center"/>
    </xf>
    <xf numFmtId="171" fontId="18" fillId="36" borderId="132" xfId="0" applyNumberFormat="1" applyFont="1" applyFill="1" applyBorder="1" applyAlignment="1">
      <alignment horizontal="center" vertical="center"/>
    </xf>
    <xf numFmtId="0" fontId="150" fillId="25" borderId="132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42" xfId="70" applyFont="1" applyFill="1" applyBorder="1" applyAlignment="1">
      <alignment horizontal="center" vertical="center"/>
      <protection/>
    </xf>
    <xf numFmtId="170" fontId="22" fillId="25" borderId="42" xfId="70" applyNumberFormat="1" applyFont="1" applyFill="1" applyBorder="1" applyAlignment="1" applyProtection="1">
      <alignment horizontal="center" vertical="center"/>
      <protection locked="0"/>
    </xf>
    <xf numFmtId="170" fontId="75" fillId="25" borderId="42" xfId="70" applyNumberFormat="1" applyFont="1" applyFill="1" applyBorder="1" applyAlignment="1" applyProtection="1">
      <alignment horizontal="center" vertical="center"/>
      <protection locked="0"/>
    </xf>
    <xf numFmtId="0" fontId="22" fillId="25" borderId="42" xfId="70" applyFont="1" applyFill="1" applyBorder="1" applyAlignment="1" applyProtection="1">
      <alignment horizontal="left" vertical="center"/>
      <protection locked="0"/>
    </xf>
    <xf numFmtId="0" fontId="0" fillId="25" borderId="42" xfId="0" applyFill="1" applyBorder="1" applyAlignment="1">
      <alignment/>
    </xf>
    <xf numFmtId="0" fontId="141" fillId="25" borderId="0" xfId="0" applyFont="1" applyFill="1" applyBorder="1" applyAlignment="1">
      <alignment horizontal="center" vertical="center" wrapText="1"/>
    </xf>
    <xf numFmtId="0" fontId="146" fillId="25" borderId="42" xfId="0" applyFont="1" applyFill="1" applyBorder="1" applyAlignment="1">
      <alignment horizontal="center" vertical="center" wrapText="1"/>
    </xf>
    <xf numFmtId="164" fontId="45" fillId="36" borderId="42" xfId="0" applyNumberFormat="1" applyFont="1" applyFill="1" applyBorder="1" applyAlignment="1">
      <alignment horizontal="center" vertical="center" wrapText="1"/>
    </xf>
    <xf numFmtId="164" fontId="149" fillId="25" borderId="42" xfId="0" applyNumberFormat="1" applyFont="1" applyFill="1" applyBorder="1" applyAlignment="1">
      <alignment vertical="center" wrapText="1"/>
    </xf>
    <xf numFmtId="0" fontId="164" fillId="37" borderId="42" xfId="0" applyFont="1" applyFill="1" applyBorder="1" applyAlignment="1">
      <alignment horizontal="center" vertical="center" wrapText="1"/>
    </xf>
    <xf numFmtId="0" fontId="150" fillId="37" borderId="4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9" fillId="26" borderId="27" xfId="70" applyFont="1" applyFill="1" applyBorder="1" applyAlignment="1" applyProtection="1">
      <alignment horizontal="center" vertical="center"/>
      <protection locked="0"/>
    </xf>
    <xf numFmtId="0" fontId="18" fillId="26" borderId="50" xfId="70" applyFont="1" applyFill="1" applyBorder="1" applyAlignment="1" applyProtection="1">
      <alignment horizontal="center" vertical="center"/>
      <protection locked="0"/>
    </xf>
    <xf numFmtId="0" fontId="18" fillId="26" borderId="51" xfId="70" applyFont="1" applyFill="1" applyBorder="1" applyAlignment="1" applyProtection="1">
      <alignment horizontal="center" vertical="center"/>
      <protection locked="0"/>
    </xf>
    <xf numFmtId="0" fontId="23" fillId="0" borderId="0" xfId="70" applyFont="1" applyAlignment="1">
      <alignment vertical="center"/>
      <protection/>
    </xf>
    <xf numFmtId="0" fontId="19" fillId="27" borderId="24" xfId="70" applyFont="1" applyFill="1" applyBorder="1" applyAlignment="1">
      <alignment vertical="center"/>
      <protection/>
    </xf>
    <xf numFmtId="0" fontId="19" fillId="27" borderId="149" xfId="70" applyFont="1" applyFill="1" applyBorder="1" applyAlignment="1">
      <alignment horizontal="center" vertical="center"/>
      <protection/>
    </xf>
    <xf numFmtId="0" fontId="19" fillId="27" borderId="33" xfId="70" applyFont="1" applyFill="1" applyBorder="1" applyAlignment="1">
      <alignment horizontal="center" vertical="center" wrapText="1"/>
      <protection/>
    </xf>
    <xf numFmtId="0" fontId="29" fillId="32" borderId="48" xfId="70" applyFont="1" applyFill="1" applyBorder="1" applyAlignment="1">
      <alignment horizontal="center" vertical="center" textRotation="90" wrapText="1"/>
      <protection/>
    </xf>
    <xf numFmtId="0" fontId="19" fillId="27" borderId="149" xfId="70" applyFont="1" applyFill="1" applyBorder="1" applyAlignment="1">
      <alignment horizontal="center" vertical="center" wrapText="1"/>
      <protection/>
    </xf>
    <xf numFmtId="0" fontId="29" fillId="27" borderId="149" xfId="70" applyFont="1" applyFill="1" applyBorder="1" applyAlignment="1">
      <alignment horizontal="center" vertical="center" textRotation="90"/>
      <protection/>
    </xf>
    <xf numFmtId="0" fontId="29" fillId="27" borderId="236" xfId="70" applyFont="1" applyFill="1" applyBorder="1" applyAlignment="1">
      <alignment horizontal="center" vertical="center" textRotation="90"/>
      <protection/>
    </xf>
    <xf numFmtId="0" fontId="19" fillId="27" borderId="237" xfId="70" applyFont="1" applyFill="1" applyBorder="1" applyAlignment="1">
      <alignment horizontal="center" vertical="center"/>
      <protection/>
    </xf>
    <xf numFmtId="0" fontId="36" fillId="27" borderId="56" xfId="70" applyFont="1" applyFill="1" applyBorder="1" applyAlignment="1">
      <alignment horizontal="justify" vertical="center"/>
      <protection/>
    </xf>
    <xf numFmtId="0" fontId="36" fillId="27" borderId="53" xfId="70" applyFont="1" applyFill="1" applyBorder="1" applyAlignment="1">
      <alignment horizontal="left" vertical="center" wrapText="1"/>
      <protection/>
    </xf>
    <xf numFmtId="0" fontId="36" fillId="27" borderId="54" xfId="70" applyFont="1" applyFill="1" applyBorder="1" applyAlignment="1">
      <alignment horizontal="center" vertical="center"/>
      <protection/>
    </xf>
    <xf numFmtId="0" fontId="19" fillId="0" borderId="28" xfId="70" applyFont="1" applyFill="1" applyBorder="1" applyAlignment="1">
      <alignment horizontal="center" vertical="center"/>
      <protection/>
    </xf>
    <xf numFmtId="170" fontId="22" fillId="0" borderId="26" xfId="70" applyNumberFormat="1" applyFont="1" applyFill="1" applyBorder="1" applyAlignment="1" applyProtection="1">
      <alignment horizontal="center" vertical="center"/>
      <protection locked="0"/>
    </xf>
    <xf numFmtId="0" fontId="22" fillId="0" borderId="47" xfId="70" applyFont="1" applyFill="1" applyBorder="1" applyAlignment="1" applyProtection="1">
      <alignment horizontal="left" vertical="center" wrapText="1"/>
      <protection locked="0"/>
    </xf>
    <xf numFmtId="0" fontId="22" fillId="0" borderId="28" xfId="70" applyNumberFormat="1" applyFont="1" applyFill="1" applyBorder="1" applyAlignment="1" applyProtection="1">
      <alignment horizontal="center" vertical="center"/>
      <protection locked="0"/>
    </xf>
    <xf numFmtId="0" fontId="22" fillId="0" borderId="26" xfId="70" applyNumberFormat="1" applyFont="1" applyFill="1" applyBorder="1" applyAlignment="1" applyProtection="1">
      <alignment horizontal="center" vertical="center"/>
      <protection locked="0"/>
    </xf>
    <xf numFmtId="0" fontId="89" fillId="0" borderId="58" xfId="0" applyFont="1" applyFill="1" applyBorder="1" applyAlignment="1" applyProtection="1">
      <alignment vertical="center"/>
      <protection locked="0"/>
    </xf>
    <xf numFmtId="0" fontId="75" fillId="0" borderId="26" xfId="70" applyNumberFormat="1" applyFont="1" applyFill="1" applyBorder="1" applyAlignment="1" applyProtection="1">
      <alignment horizontal="center" vertical="center"/>
      <protection locked="0"/>
    </xf>
    <xf numFmtId="0" fontId="75" fillId="0" borderId="26" xfId="70" applyFont="1" applyFill="1" applyBorder="1" applyAlignment="1" applyProtection="1">
      <alignment horizontal="center" vertical="center"/>
      <protection locked="0"/>
    </xf>
    <xf numFmtId="0" fontId="75" fillId="0" borderId="238" xfId="70" applyFont="1" applyFill="1" applyBorder="1" applyAlignment="1" applyProtection="1">
      <alignment horizontal="center" vertical="center"/>
      <protection locked="0"/>
    </xf>
    <xf numFmtId="0" fontId="29" fillId="0" borderId="239" xfId="70" applyNumberFormat="1" applyFont="1" applyFill="1" applyBorder="1" applyAlignment="1" applyProtection="1">
      <alignment horizontal="center" vertical="center"/>
      <protection locked="0"/>
    </xf>
    <xf numFmtId="0" fontId="29" fillId="0" borderId="44" xfId="70" applyFont="1" applyFill="1" applyBorder="1" applyAlignment="1" applyProtection="1">
      <alignment vertical="center" wrapText="1"/>
      <protection locked="0"/>
    </xf>
    <xf numFmtId="0" fontId="90" fillId="0" borderId="26" xfId="70" applyFont="1" applyBorder="1" applyAlignment="1">
      <alignment horizontal="left" vertical="center"/>
      <protection/>
    </xf>
    <xf numFmtId="49" fontId="65" fillId="0" borderId="60" xfId="7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70" applyFont="1" applyBorder="1" applyAlignment="1">
      <alignment horizontal="center" vertical="center"/>
      <protection/>
    </xf>
    <xf numFmtId="0" fontId="0" fillId="0" borderId="0" xfId="70">
      <alignment/>
      <protection/>
    </xf>
    <xf numFmtId="0" fontId="19" fillId="0" borderId="29" xfId="70" applyFont="1" applyFill="1" applyBorder="1" applyAlignment="1">
      <alignment horizontal="center" vertical="center"/>
      <protection/>
    </xf>
    <xf numFmtId="170" fontId="22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13" xfId="70" applyFont="1" applyFill="1" applyBorder="1" applyAlignment="1" applyProtection="1">
      <alignment horizontal="left" vertical="center"/>
      <protection locked="0"/>
    </xf>
    <xf numFmtId="0" fontId="22" fillId="0" borderId="29" xfId="70" applyNumberFormat="1" applyFont="1" applyFill="1" applyBorder="1" applyAlignment="1" applyProtection="1">
      <alignment horizontal="center" vertical="center"/>
      <protection locked="0"/>
    </xf>
    <xf numFmtId="0" fontId="22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13" xfId="70" applyNumberFormat="1" applyFont="1" applyFill="1" applyBorder="1" applyAlignment="1" applyProtection="1">
      <alignment horizontal="center" vertical="center"/>
      <protection locked="0"/>
    </xf>
    <xf numFmtId="0" fontId="162" fillId="0" borderId="10" xfId="70" applyFont="1" applyFill="1" applyBorder="1" applyAlignment="1" applyProtection="1">
      <alignment vertical="center"/>
      <protection locked="0"/>
    </xf>
    <xf numFmtId="0" fontId="75" fillId="0" borderId="13" xfId="70" applyNumberFormat="1" applyFont="1" applyFill="1" applyBorder="1" applyAlignment="1" applyProtection="1">
      <alignment horizontal="center" vertical="center"/>
      <protection locked="0"/>
    </xf>
    <xf numFmtId="0" fontId="75" fillId="0" borderId="10" xfId="70" applyFont="1" applyFill="1" applyBorder="1" applyAlignment="1" applyProtection="1">
      <alignment horizontal="center" vertical="center"/>
      <protection locked="0"/>
    </xf>
    <xf numFmtId="0" fontId="75" fillId="0" borderId="88" xfId="70" applyFont="1" applyFill="1" applyBorder="1" applyAlignment="1" applyProtection="1">
      <alignment horizontal="center" vertical="center"/>
      <protection locked="0"/>
    </xf>
    <xf numFmtId="0" fontId="29" fillId="0" borderId="240" xfId="70" applyNumberFormat="1" applyFont="1" applyFill="1" applyBorder="1" applyAlignment="1" applyProtection="1">
      <alignment horizontal="center" vertical="center"/>
      <protection locked="0"/>
    </xf>
    <xf numFmtId="0" fontId="29" fillId="0" borderId="45" xfId="70" applyFont="1" applyFill="1" applyBorder="1" applyAlignment="1" applyProtection="1">
      <alignment vertical="center" wrapText="1"/>
      <protection locked="0"/>
    </xf>
    <xf numFmtId="0" fontId="91" fillId="0" borderId="10" xfId="70" applyFont="1" applyFill="1" applyBorder="1" applyAlignment="1" applyProtection="1">
      <alignment horizontal="left" vertical="center"/>
      <protection locked="0"/>
    </xf>
    <xf numFmtId="49" fontId="65" fillId="0" borderId="63" xfId="70" applyNumberFormat="1" applyFont="1" applyFill="1" applyBorder="1" applyAlignment="1" applyProtection="1">
      <alignment horizontal="center" vertical="center" wrapText="1"/>
      <protection locked="0"/>
    </xf>
    <xf numFmtId="0" fontId="51" fillId="0" borderId="64" xfId="70" applyFont="1" applyBorder="1" applyAlignment="1">
      <alignment horizontal="center" vertical="center"/>
      <protection/>
    </xf>
    <xf numFmtId="0" fontId="29" fillId="0" borderId="241" xfId="70" applyNumberFormat="1" applyFont="1" applyFill="1" applyBorder="1" applyAlignment="1" applyProtection="1">
      <alignment horizontal="center" vertical="center"/>
      <protection locked="0"/>
    </xf>
    <xf numFmtId="0" fontId="91" fillId="0" borderId="42" xfId="70" applyFont="1" applyBorder="1" applyAlignment="1">
      <alignment horizontal="left" vertical="center"/>
      <protection/>
    </xf>
    <xf numFmtId="49" fontId="147" fillId="0" borderId="90" xfId="70" applyNumberFormat="1" applyFont="1" applyFill="1" applyBorder="1" applyAlignment="1" applyProtection="1">
      <alignment horizontal="center" vertical="center" wrapText="1"/>
      <protection locked="0"/>
    </xf>
    <xf numFmtId="0" fontId="144" fillId="0" borderId="91" xfId="70" applyFont="1" applyBorder="1" applyAlignment="1">
      <alignment horizontal="center" vertical="center"/>
      <protection/>
    </xf>
    <xf numFmtId="170" fontId="22" fillId="0" borderId="10" xfId="7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>
      <alignment vertical="center"/>
    </xf>
    <xf numFmtId="0" fontId="162" fillId="24" borderId="10" xfId="70" applyFont="1" applyFill="1" applyBorder="1" applyAlignment="1">
      <alignment vertical="center"/>
      <protection/>
    </xf>
    <xf numFmtId="0" fontId="64" fillId="0" borderId="0" xfId="70" applyFont="1" applyBorder="1" applyAlignment="1">
      <alignment horizontal="left" vertical="center"/>
      <protection/>
    </xf>
    <xf numFmtId="0" fontId="41" fillId="0" borderId="13" xfId="70" applyNumberFormat="1" applyFont="1" applyFill="1" applyBorder="1" applyAlignment="1" applyProtection="1">
      <alignment horizontal="center" vertical="center"/>
      <protection locked="0"/>
    </xf>
    <xf numFmtId="0" fontId="162" fillId="24" borderId="10" xfId="0" applyFont="1" applyFill="1" applyBorder="1" applyAlignment="1">
      <alignment vertical="center"/>
    </xf>
    <xf numFmtId="0" fontId="92" fillId="0" borderId="63" xfId="70" applyFont="1" applyBorder="1" applyAlignment="1">
      <alignment horizontal="center" vertical="center"/>
      <protection/>
    </xf>
    <xf numFmtId="0" fontId="29" fillId="25" borderId="45" xfId="70" applyFont="1" applyFill="1" applyBorder="1" applyAlignment="1" applyProtection="1">
      <alignment vertical="center" wrapText="1"/>
      <protection locked="0"/>
    </xf>
    <xf numFmtId="0" fontId="91" fillId="0" borderId="67" xfId="70" applyFont="1" applyBorder="1" applyAlignment="1">
      <alignment horizontal="left" vertical="center"/>
      <protection/>
    </xf>
    <xf numFmtId="49" fontId="93" fillId="0" borderId="63" xfId="70" applyNumberFormat="1" applyFont="1" applyFill="1" applyBorder="1" applyAlignment="1" applyProtection="1">
      <alignment horizontal="center" vertical="center" wrapText="1"/>
      <protection locked="0"/>
    </xf>
    <xf numFmtId="0" fontId="90" fillId="0" borderId="67" xfId="70" applyFont="1" applyBorder="1" applyAlignment="1">
      <alignment horizontal="left" vertical="center"/>
      <protection/>
    </xf>
    <xf numFmtId="0" fontId="90" fillId="0" borderId="10" xfId="70" applyFont="1" applyBorder="1" applyAlignment="1">
      <alignment horizontal="left" vertical="center"/>
      <protection/>
    </xf>
    <xf numFmtId="49" fontId="94" fillId="0" borderId="63" xfId="70" applyNumberFormat="1" applyFont="1" applyFill="1" applyBorder="1" applyAlignment="1" applyProtection="1">
      <alignment horizontal="center" vertical="center" wrapText="1"/>
      <protection locked="0"/>
    </xf>
    <xf numFmtId="0" fontId="51" fillId="0" borderId="64" xfId="70" applyFont="1" applyFill="1" applyBorder="1" applyAlignment="1">
      <alignment horizontal="center" vertical="center"/>
      <protection/>
    </xf>
    <xf numFmtId="0" fontId="29" fillId="28" borderId="45" xfId="70" applyFont="1" applyFill="1" applyBorder="1" applyAlignment="1" applyProtection="1">
      <alignment vertical="center" wrapText="1"/>
      <protection locked="0"/>
    </xf>
    <xf numFmtId="0" fontId="165" fillId="0" borderId="42" xfId="0" applyFont="1" applyBorder="1" applyAlignment="1">
      <alignment horizontal="left" vertical="center"/>
    </xf>
    <xf numFmtId="49" fontId="31" fillId="0" borderId="63" xfId="70" applyNumberFormat="1" applyFont="1" applyFill="1" applyBorder="1" applyAlignment="1" applyProtection="1">
      <alignment horizontal="center" vertical="center" wrapText="1"/>
      <protection locked="0"/>
    </xf>
    <xf numFmtId="170" fontId="22" fillId="0" borderId="12" xfId="70" applyNumberFormat="1" applyFont="1" applyFill="1" applyBorder="1" applyAlignment="1" applyProtection="1">
      <alignment horizontal="center" vertical="center"/>
      <protection locked="0"/>
    </xf>
    <xf numFmtId="0" fontId="7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30" xfId="70" applyNumberFormat="1" applyFont="1" applyFill="1" applyBorder="1" applyAlignment="1" applyProtection="1">
      <alignment horizontal="center" vertical="center"/>
      <protection locked="0"/>
    </xf>
    <xf numFmtId="0" fontId="41" fillId="0" borderId="31" xfId="70" applyNumberFormat="1" applyFont="1" applyFill="1" applyBorder="1" applyAlignment="1" applyProtection="1">
      <alignment horizontal="center" vertical="center"/>
      <protection locked="0"/>
    </xf>
    <xf numFmtId="0" fontId="22" fillId="0" borderId="31" xfId="70" applyNumberFormat="1" applyFont="1" applyFill="1" applyBorder="1" applyAlignment="1" applyProtection="1">
      <alignment horizontal="center" vertical="center"/>
      <protection locked="0"/>
    </xf>
    <xf numFmtId="0" fontId="22" fillId="0" borderId="67" xfId="70" applyNumberFormat="1" applyFont="1" applyFill="1" applyBorder="1" applyAlignment="1" applyProtection="1">
      <alignment horizontal="center" vertical="center"/>
      <protection locked="0"/>
    </xf>
    <xf numFmtId="0" fontId="162" fillId="24" borderId="67" xfId="70" applyFont="1" applyFill="1" applyBorder="1" applyAlignment="1">
      <alignment vertical="center"/>
      <protection/>
    </xf>
    <xf numFmtId="0" fontId="75" fillId="0" borderId="67" xfId="70" applyNumberFormat="1" applyFont="1" applyFill="1" applyBorder="1" applyAlignment="1" applyProtection="1">
      <alignment horizontal="center" vertical="center"/>
      <protection locked="0"/>
    </xf>
    <xf numFmtId="0" fontId="75" fillId="0" borderId="242" xfId="70" applyFont="1" applyFill="1" applyBorder="1" applyAlignment="1" applyProtection="1">
      <alignment horizontal="center" vertical="center"/>
      <protection locked="0"/>
    </xf>
    <xf numFmtId="0" fontId="92" fillId="0" borderId="240" xfId="70" applyFont="1" applyBorder="1" applyAlignment="1">
      <alignment horizontal="center" vertical="center"/>
      <protection/>
    </xf>
    <xf numFmtId="0" fontId="22" fillId="0" borderId="31" xfId="70" applyFont="1" applyFill="1" applyBorder="1" applyAlignment="1" applyProtection="1">
      <alignment horizontal="left" vertical="center"/>
      <protection locked="0"/>
    </xf>
    <xf numFmtId="0" fontId="22" fillId="0" borderId="168" xfId="70" applyNumberFormat="1" applyFont="1" applyFill="1" applyBorder="1" applyAlignment="1" applyProtection="1">
      <alignment horizontal="center" vertical="center"/>
      <protection locked="0"/>
    </xf>
    <xf numFmtId="0" fontId="41" fillId="0" borderId="42" xfId="70" applyNumberFormat="1" applyFont="1" applyFill="1" applyBorder="1" applyAlignment="1" applyProtection="1">
      <alignment horizontal="center" vertical="center"/>
      <protection locked="0"/>
    </xf>
    <xf numFmtId="0" fontId="22" fillId="0" borderId="42" xfId="70" applyNumberFormat="1" applyFont="1" applyFill="1" applyBorder="1" applyAlignment="1" applyProtection="1">
      <alignment horizontal="center" vertical="center"/>
      <protection locked="0"/>
    </xf>
    <xf numFmtId="0" fontId="162" fillId="24" borderId="42" xfId="70" applyFont="1" applyFill="1" applyBorder="1" applyAlignment="1">
      <alignment vertical="center"/>
      <protection/>
    </xf>
    <xf numFmtId="0" fontId="75" fillId="0" borderId="42" xfId="70" applyNumberFormat="1" applyFont="1" applyFill="1" applyBorder="1" applyAlignment="1" applyProtection="1">
      <alignment horizontal="center" vertical="center"/>
      <protection locked="0"/>
    </xf>
    <xf numFmtId="0" fontId="75" fillId="0" borderId="169" xfId="70" applyFont="1" applyFill="1" applyBorder="1" applyAlignment="1" applyProtection="1">
      <alignment horizontal="center" vertical="center"/>
      <protection locked="0"/>
    </xf>
    <xf numFmtId="0" fontId="92" fillId="0" borderId="122" xfId="70" applyFont="1" applyBorder="1" applyAlignment="1">
      <alignment horizontal="center" vertical="center"/>
      <protection/>
    </xf>
    <xf numFmtId="49" fontId="94" fillId="0" borderId="240" xfId="70" applyNumberFormat="1" applyFont="1" applyFill="1" applyBorder="1" applyAlignment="1" applyProtection="1">
      <alignment horizontal="center" vertical="center" wrapText="1"/>
      <protection locked="0"/>
    </xf>
    <xf numFmtId="0" fontId="51" fillId="0" borderId="71" xfId="70" applyFont="1" applyFill="1" applyBorder="1" applyAlignment="1">
      <alignment horizontal="center" vertical="center"/>
      <protection/>
    </xf>
    <xf numFmtId="0" fontId="22" fillId="25" borderId="28" xfId="70" applyNumberFormat="1" applyFont="1" applyFill="1" applyBorder="1" applyAlignment="1" applyProtection="1">
      <alignment horizontal="center" vertical="center"/>
      <protection locked="0"/>
    </xf>
    <xf numFmtId="0" fontId="41" fillId="28" borderId="47" xfId="70" applyNumberFormat="1" applyFont="1" applyFill="1" applyBorder="1" applyAlignment="1" applyProtection="1">
      <alignment horizontal="center" vertical="center"/>
      <protection locked="0"/>
    </xf>
    <xf numFmtId="0" fontId="22" fillId="0" borderId="47" xfId="70" applyNumberFormat="1" applyFont="1" applyFill="1" applyBorder="1" applyAlignment="1" applyProtection="1">
      <alignment horizontal="center" vertical="center"/>
      <protection locked="0"/>
    </xf>
    <xf numFmtId="0" fontId="22" fillId="25" borderId="26" xfId="70" applyNumberFormat="1" applyFont="1" applyFill="1" applyBorder="1" applyAlignment="1" applyProtection="1">
      <alignment horizontal="center" vertical="center"/>
      <protection locked="0"/>
    </xf>
    <xf numFmtId="0" fontId="162" fillId="28" borderId="47" xfId="70" applyFont="1" applyFill="1" applyBorder="1" applyAlignment="1">
      <alignment vertical="center"/>
      <protection/>
    </xf>
    <xf numFmtId="0" fontId="75" fillId="25" borderId="26" xfId="70" applyNumberFormat="1" applyFont="1" applyFill="1" applyBorder="1" applyAlignment="1" applyProtection="1">
      <alignment horizontal="center" vertical="center"/>
      <protection locked="0"/>
    </xf>
    <xf numFmtId="0" fontId="75" fillId="28" borderId="238" xfId="70" applyFont="1" applyFill="1" applyBorder="1" applyAlignment="1" applyProtection="1">
      <alignment horizontal="center" vertical="center"/>
      <protection locked="0"/>
    </xf>
    <xf numFmtId="0" fontId="29" fillId="0" borderId="60" xfId="70" applyNumberFormat="1" applyFont="1" applyFill="1" applyBorder="1" applyAlignment="1" applyProtection="1">
      <alignment horizontal="center" vertical="center"/>
      <protection locked="0"/>
    </xf>
    <xf numFmtId="49" fontId="29" fillId="0" borderId="63" xfId="70" applyNumberFormat="1" applyFont="1" applyFill="1" applyBorder="1" applyAlignment="1" applyProtection="1">
      <alignment horizontal="center" vertical="center" wrapText="1"/>
      <protection locked="0"/>
    </xf>
    <xf numFmtId="0" fontId="19" fillId="0" borderId="243" xfId="70" applyFont="1" applyFill="1" applyBorder="1" applyAlignment="1">
      <alignment horizontal="center" vertical="center"/>
      <protection/>
    </xf>
    <xf numFmtId="170" fontId="22" fillId="0" borderId="41" xfId="70" applyNumberFormat="1" applyFont="1" applyFill="1" applyBorder="1" applyAlignment="1" applyProtection="1">
      <alignment horizontal="center" vertical="center"/>
      <protection locked="0"/>
    </xf>
    <xf numFmtId="170" fontId="22" fillId="0" borderId="67" xfId="70" applyNumberFormat="1" applyFont="1" applyFill="1" applyBorder="1" applyAlignment="1" applyProtection="1">
      <alignment horizontal="center" vertical="center"/>
      <protection locked="0"/>
    </xf>
    <xf numFmtId="0" fontId="22" fillId="0" borderId="94" xfId="70" applyNumberFormat="1" applyFont="1" applyFill="1" applyBorder="1" applyAlignment="1" applyProtection="1">
      <alignment horizontal="center" vertical="center"/>
      <protection locked="0"/>
    </xf>
    <xf numFmtId="0" fontId="22" fillId="0" borderId="95" xfId="70" applyNumberFormat="1" applyFont="1" applyFill="1" applyBorder="1" applyAlignment="1" applyProtection="1">
      <alignment horizontal="center" vertical="center"/>
      <protection locked="0"/>
    </xf>
    <xf numFmtId="0" fontId="162" fillId="24" borderId="11" xfId="70" applyFont="1" applyFill="1" applyBorder="1" applyAlignment="1">
      <alignment vertical="center"/>
      <protection/>
    </xf>
    <xf numFmtId="0" fontId="75" fillId="0" borderId="95" xfId="70" applyNumberFormat="1" applyFont="1" applyFill="1" applyBorder="1" applyAlignment="1" applyProtection="1">
      <alignment horizontal="center" vertical="center"/>
      <protection locked="0"/>
    </xf>
    <xf numFmtId="0" fontId="75" fillId="0" borderId="11" xfId="70" applyFont="1" applyFill="1" applyBorder="1" applyAlignment="1" applyProtection="1">
      <alignment horizontal="center" vertical="center"/>
      <protection locked="0"/>
    </xf>
    <xf numFmtId="0" fontId="75" fillId="0" borderId="244" xfId="70" applyFont="1" applyFill="1" applyBorder="1" applyAlignment="1" applyProtection="1">
      <alignment horizontal="center" vertical="center"/>
      <protection locked="0"/>
    </xf>
    <xf numFmtId="0" fontId="44" fillId="29" borderId="106" xfId="70" applyNumberFormat="1" applyFont="1" applyFill="1" applyBorder="1" applyAlignment="1">
      <alignment horizontal="center" vertical="center"/>
      <protection/>
    </xf>
    <xf numFmtId="170" fontId="39" fillId="29" borderId="27" xfId="70" applyNumberFormat="1" applyFont="1" applyFill="1" applyBorder="1" applyAlignment="1">
      <alignment horizontal="center" vertical="center"/>
      <protection/>
    </xf>
    <xf numFmtId="170" fontId="24" fillId="29" borderId="27" xfId="70" applyNumberFormat="1" applyFont="1" applyFill="1" applyBorder="1" applyAlignment="1">
      <alignment vertical="center"/>
      <protection/>
    </xf>
    <xf numFmtId="170" fontId="24" fillId="29" borderId="80" xfId="70" applyNumberFormat="1" applyFont="1" applyFill="1" applyBorder="1" applyAlignment="1">
      <alignment horizontal="left" vertical="center"/>
      <protection/>
    </xf>
    <xf numFmtId="0" fontId="52" fillId="29" borderId="245" xfId="70" applyFont="1" applyFill="1" applyBorder="1" applyAlignment="1">
      <alignment horizontal="center"/>
      <protection/>
    </xf>
    <xf numFmtId="0" fontId="0" fillId="29" borderId="246" xfId="70" applyFill="1" applyBorder="1">
      <alignment/>
      <protection/>
    </xf>
    <xf numFmtId="170" fontId="24" fillId="30" borderId="126" xfId="70" applyNumberFormat="1" applyFont="1" applyFill="1" applyBorder="1" applyAlignment="1">
      <alignment horizontal="center" vertical="center"/>
      <protection/>
    </xf>
    <xf numFmtId="170" fontId="24" fillId="30" borderId="108" xfId="70" applyNumberFormat="1" applyFont="1" applyFill="1" applyBorder="1" applyAlignment="1">
      <alignment horizontal="center" vertical="center"/>
      <protection/>
    </xf>
    <xf numFmtId="170" fontId="44" fillId="33" borderId="108" xfId="70" applyNumberFormat="1" applyFont="1" applyFill="1" applyBorder="1" applyAlignment="1">
      <alignment horizontal="center" vertical="center"/>
      <protection/>
    </xf>
    <xf numFmtId="0" fontId="22" fillId="0" borderId="92" xfId="70" applyFont="1" applyFill="1" applyBorder="1" applyAlignment="1">
      <alignment horizontal="center" vertical="center"/>
      <protection/>
    </xf>
    <xf numFmtId="170" fontId="22" fillId="0" borderId="182" xfId="70" applyNumberFormat="1" applyFont="1" applyFill="1" applyBorder="1" applyAlignment="1" applyProtection="1">
      <alignment horizontal="center" vertical="center"/>
      <protection locked="0"/>
    </xf>
    <xf numFmtId="170" fontId="22" fillId="0" borderId="79" xfId="70" applyNumberFormat="1" applyFont="1" applyFill="1" applyBorder="1" applyAlignment="1" applyProtection="1">
      <alignment horizontal="center" vertical="center"/>
      <protection locked="0"/>
    </xf>
    <xf numFmtId="0" fontId="22" fillId="0" borderId="247" xfId="0" applyFont="1" applyFill="1" applyBorder="1" applyAlignment="1" applyProtection="1">
      <alignment horizontal="left" vertical="center"/>
      <protection locked="0"/>
    </xf>
    <xf numFmtId="0" fontId="22" fillId="0" borderId="51" xfId="70" applyFont="1" applyFill="1" applyBorder="1" applyAlignment="1" applyProtection="1">
      <alignment horizontal="center"/>
      <protection locked="0"/>
    </xf>
    <xf numFmtId="0" fontId="58" fillId="0" borderId="79" xfId="70" applyFont="1" applyBorder="1" applyAlignment="1">
      <alignment horizontal="center" vertical="center" wrapText="1"/>
      <protection/>
    </xf>
    <xf numFmtId="0" fontId="22" fillId="0" borderId="27" xfId="70" applyFont="1" applyFill="1" applyBorder="1" applyAlignment="1" applyProtection="1">
      <alignment horizontal="center"/>
      <protection locked="0"/>
    </xf>
    <xf numFmtId="0" fontId="19" fillId="0" borderId="27" xfId="70" applyFont="1" applyBorder="1" applyAlignment="1">
      <alignment horizontal="center"/>
      <protection/>
    </xf>
    <xf numFmtId="0" fontId="19" fillId="0" borderId="80" xfId="70" applyFont="1" applyBorder="1" applyAlignment="1">
      <alignment horizontal="center"/>
      <protection/>
    </xf>
    <xf numFmtId="0" fontId="92" fillId="0" borderId="50" xfId="70" applyFont="1" applyBorder="1" applyAlignment="1">
      <alignment horizontal="center" vertical="center"/>
      <protection/>
    </xf>
    <xf numFmtId="0" fontId="29" fillId="0" borderId="51" xfId="70" applyFont="1" applyBorder="1" applyAlignment="1" applyProtection="1">
      <alignment vertical="center"/>
      <protection locked="0"/>
    </xf>
    <xf numFmtId="0" fontId="90" fillId="0" borderId="79" xfId="70" applyFont="1" applyBorder="1" applyAlignment="1">
      <alignment horizontal="left" vertical="center"/>
      <protection/>
    </xf>
    <xf numFmtId="49" fontId="75" fillId="0" borderId="81" xfId="70" applyNumberFormat="1" applyFont="1" applyBorder="1" applyAlignment="1" applyProtection="1">
      <alignment horizontal="center" vertical="center" wrapText="1"/>
      <protection locked="0"/>
    </xf>
    <xf numFmtId="0" fontId="51" fillId="0" borderId="82" xfId="70" applyFont="1" applyBorder="1" applyAlignment="1">
      <alignment horizontal="center"/>
      <protection/>
    </xf>
    <xf numFmtId="0" fontId="22" fillId="0" borderId="20" xfId="70" applyFont="1" applyFill="1" applyBorder="1" applyAlignment="1">
      <alignment horizontal="center" vertical="center"/>
      <protection/>
    </xf>
    <xf numFmtId="0" fontId="22" fillId="0" borderId="88" xfId="70" applyFont="1" applyFill="1" applyBorder="1" applyAlignment="1" applyProtection="1">
      <alignment horizontal="left" vertical="center"/>
      <protection locked="0"/>
    </xf>
    <xf numFmtId="0" fontId="22" fillId="0" borderId="12" xfId="70" applyFont="1" applyFill="1" applyBorder="1" applyAlignment="1" applyProtection="1">
      <alignment horizontal="center"/>
      <protection locked="0"/>
    </xf>
    <xf numFmtId="0" fontId="22" fillId="0" borderId="10" xfId="70" applyFont="1" applyFill="1" applyBorder="1" applyAlignment="1" applyProtection="1">
      <alignment horizontal="center"/>
      <protection locked="0"/>
    </xf>
    <xf numFmtId="0" fontId="22" fillId="0" borderId="12" xfId="70" applyFont="1" applyFill="1" applyBorder="1" applyAlignment="1" applyProtection="1">
      <alignment/>
      <protection locked="0"/>
    </xf>
    <xf numFmtId="0" fontId="22" fillId="0" borderId="83" xfId="70" applyFont="1" applyFill="1" applyBorder="1" applyAlignment="1" applyProtection="1">
      <alignment horizontal="center"/>
      <protection locked="0"/>
    </xf>
    <xf numFmtId="0" fontId="92" fillId="0" borderId="65" xfId="70" applyFont="1" applyBorder="1" applyAlignment="1">
      <alignment horizontal="center" vertical="center"/>
      <protection/>
    </xf>
    <xf numFmtId="0" fontId="29" fillId="0" borderId="12" xfId="70" applyFont="1" applyBorder="1" applyAlignment="1" applyProtection="1">
      <alignment vertical="center"/>
      <protection locked="0"/>
    </xf>
    <xf numFmtId="49" fontId="75" fillId="0" borderId="83" xfId="70" applyNumberFormat="1" applyFont="1" applyBorder="1" applyAlignment="1" applyProtection="1">
      <alignment horizontal="center" vertical="center" wrapText="1"/>
      <protection locked="0"/>
    </xf>
    <xf numFmtId="0" fontId="51" fillId="0" borderId="64" xfId="70" applyFont="1" applyBorder="1" applyAlignment="1">
      <alignment horizontal="center"/>
      <protection/>
    </xf>
    <xf numFmtId="0" fontId="22" fillId="0" borderId="29" xfId="70" applyFont="1" applyFill="1" applyBorder="1" applyAlignment="1">
      <alignment horizontal="center" vertical="center"/>
      <protection/>
    </xf>
    <xf numFmtId="0" fontId="22" fillId="0" borderId="12" xfId="70" applyFont="1" applyFill="1" applyBorder="1" applyAlignment="1" applyProtection="1">
      <alignment horizontal="center" vertical="center"/>
      <protection locked="0"/>
    </xf>
    <xf numFmtId="0" fontId="22" fillId="0" borderId="10" xfId="70" applyFont="1" applyFill="1" applyBorder="1" applyAlignment="1" applyProtection="1">
      <alignment horizontal="center" vertical="center"/>
      <protection locked="0"/>
    </xf>
    <xf numFmtId="0" fontId="22" fillId="0" borderId="12" xfId="70" applyFont="1" applyFill="1" applyBorder="1" applyAlignment="1" applyProtection="1">
      <alignment vertical="center"/>
      <protection locked="0"/>
    </xf>
    <xf numFmtId="0" fontId="165" fillId="0" borderId="42" xfId="70" applyFont="1" applyBorder="1" applyAlignment="1">
      <alignment horizontal="left" vertical="center"/>
      <protection/>
    </xf>
    <xf numFmtId="170" fontId="22" fillId="0" borderId="248" xfId="70" applyNumberFormat="1" applyFont="1" applyFill="1" applyBorder="1" applyAlignment="1" applyProtection="1">
      <alignment horizontal="center" vertical="center"/>
      <protection locked="0"/>
    </xf>
    <xf numFmtId="0" fontId="95" fillId="0" borderId="0" xfId="70" applyFont="1" applyBorder="1" applyAlignment="1">
      <alignment horizontal="left" vertical="center"/>
      <protection/>
    </xf>
    <xf numFmtId="0" fontId="22" fillId="0" borderId="94" xfId="70" applyFont="1" applyFill="1" applyBorder="1" applyAlignment="1">
      <alignment horizontal="center" vertical="center"/>
      <protection/>
    </xf>
    <xf numFmtId="170" fontId="22" fillId="0" borderId="98" xfId="70" applyNumberFormat="1" applyFont="1" applyFill="1" applyBorder="1" applyAlignment="1" applyProtection="1">
      <alignment horizontal="center" vertical="center"/>
      <protection locked="0"/>
    </xf>
    <xf numFmtId="170" fontId="22" fillId="0" borderId="11" xfId="70" applyNumberFormat="1" applyFont="1" applyFill="1" applyBorder="1" applyAlignment="1" applyProtection="1">
      <alignment horizontal="center" vertical="center"/>
      <protection locked="0"/>
    </xf>
    <xf numFmtId="0" fontId="22" fillId="0" borderId="244" xfId="70" applyFont="1" applyFill="1" applyBorder="1" applyAlignment="1" applyProtection="1">
      <alignment horizontal="left" vertical="center"/>
      <protection locked="0"/>
    </xf>
    <xf numFmtId="0" fontId="22" fillId="0" borderId="84" xfId="70" applyFont="1" applyFill="1" applyBorder="1" applyAlignment="1" applyProtection="1">
      <alignment horizontal="center"/>
      <protection locked="0"/>
    </xf>
    <xf numFmtId="0" fontId="22" fillId="0" borderId="11" xfId="70" applyFont="1" applyFill="1" applyBorder="1" applyAlignment="1" applyProtection="1">
      <alignment horizontal="center"/>
      <protection locked="0"/>
    </xf>
    <xf numFmtId="0" fontId="22" fillId="0" borderId="84" xfId="70" applyFont="1" applyFill="1" applyBorder="1" applyAlignment="1" applyProtection="1">
      <alignment/>
      <protection locked="0"/>
    </xf>
    <xf numFmtId="0" fontId="22" fillId="0" borderId="85" xfId="70" applyFont="1" applyFill="1" applyBorder="1" applyAlignment="1" applyProtection="1">
      <alignment horizontal="center"/>
      <protection locked="0"/>
    </xf>
    <xf numFmtId="0" fontId="92" fillId="0" borderId="86" xfId="70" applyFont="1" applyBorder="1" applyAlignment="1">
      <alignment horizontal="center" vertical="center"/>
      <protection/>
    </xf>
    <xf numFmtId="0" fontId="29" fillId="0" borderId="84" xfId="70" applyFont="1" applyBorder="1" applyAlignment="1" applyProtection="1">
      <alignment vertical="center"/>
      <protection locked="0"/>
    </xf>
    <xf numFmtId="0" fontId="90" fillId="0" borderId="11" xfId="70" applyFont="1" applyBorder="1" applyAlignment="1">
      <alignment horizontal="left" vertical="center"/>
      <protection/>
    </xf>
    <xf numFmtId="49" fontId="75" fillId="0" borderId="85" xfId="70" applyNumberFormat="1" applyFont="1" applyBorder="1" applyAlignment="1" applyProtection="1">
      <alignment horizontal="center" vertical="center" wrapText="1"/>
      <protection locked="0"/>
    </xf>
    <xf numFmtId="0" fontId="51" fillId="0" borderId="87" xfId="70" applyFont="1" applyFill="1" applyBorder="1" applyAlignment="1">
      <alignment horizontal="center"/>
      <protection/>
    </xf>
    <xf numFmtId="0" fontId="22" fillId="31" borderId="99" xfId="70" applyFont="1" applyFill="1" applyBorder="1" applyAlignment="1" applyProtection="1">
      <alignment horizontal="center"/>
      <protection locked="0"/>
    </xf>
    <xf numFmtId="0" fontId="22" fillId="31" borderId="58" xfId="70" applyFont="1" applyFill="1" applyBorder="1" applyAlignment="1" applyProtection="1">
      <alignment horizontal="center"/>
      <protection locked="0"/>
    </xf>
    <xf numFmtId="0" fontId="22" fillId="31" borderId="99" xfId="70" applyFont="1" applyFill="1" applyBorder="1" applyAlignment="1" applyProtection="1">
      <alignment/>
      <protection locked="0"/>
    </xf>
    <xf numFmtId="0" fontId="22" fillId="31" borderId="98" xfId="70" applyFont="1" applyFill="1" applyBorder="1" applyAlignment="1" applyProtection="1">
      <alignment horizontal="center"/>
      <protection locked="0"/>
    </xf>
    <xf numFmtId="49" fontId="22" fillId="31" borderId="97" xfId="70" applyNumberFormat="1" applyFont="1" applyFill="1" applyBorder="1" applyAlignment="1" applyProtection="1">
      <alignment horizontal="center" vertical="center" wrapText="1"/>
      <protection locked="0"/>
    </xf>
    <xf numFmtId="0" fontId="52" fillId="31" borderId="96" xfId="70" applyFont="1" applyFill="1" applyBorder="1" applyAlignment="1">
      <alignment horizontal="center"/>
      <protection/>
    </xf>
    <xf numFmtId="0" fontId="25" fillId="0" borderId="0" xfId="70" applyFont="1" applyFill="1" applyBorder="1" applyAlignment="1" applyProtection="1">
      <alignment horizontal="left"/>
      <protection locked="0"/>
    </xf>
    <xf numFmtId="0" fontId="21" fillId="0" borderId="0" xfId="70" applyFont="1" applyFill="1" applyBorder="1" applyAlignment="1" applyProtection="1">
      <alignment horizontal="center" vertical="center"/>
      <protection locked="0"/>
    </xf>
    <xf numFmtId="0" fontId="52" fillId="0" borderId="0" xfId="70" applyFont="1" applyBorder="1" applyAlignment="1">
      <alignment horizontal="center"/>
      <protection/>
    </xf>
    <xf numFmtId="0" fontId="0" fillId="0" borderId="104" xfId="70" applyBorder="1">
      <alignment/>
      <protection/>
    </xf>
    <xf numFmtId="0" fontId="26" fillId="0" borderId="0" xfId="70" applyFont="1" applyBorder="1" applyAlignment="1" applyProtection="1">
      <alignment horizontal="left"/>
      <protection locked="0"/>
    </xf>
    <xf numFmtId="0" fontId="0" fillId="0" borderId="0" xfId="70" applyFont="1" applyBorder="1" applyProtection="1">
      <alignment/>
      <protection locked="0"/>
    </xf>
    <xf numFmtId="0" fontId="0" fillId="0" borderId="0" xfId="70" applyBorder="1">
      <alignment/>
      <protection/>
    </xf>
    <xf numFmtId="0" fontId="0" fillId="0" borderId="105" xfId="70" applyBorder="1">
      <alignment/>
      <protection/>
    </xf>
    <xf numFmtId="0" fontId="0" fillId="0" borderId="0" xfId="0" applyAlignment="1">
      <alignment horizontal="left"/>
    </xf>
    <xf numFmtId="0" fontId="0" fillId="6" borderId="249" xfId="0" applyFont="1" applyFill="1" applyBorder="1" applyAlignment="1">
      <alignment horizontal="center" vertical="center" wrapText="1"/>
    </xf>
    <xf numFmtId="170" fontId="71" fillId="83" borderId="42" xfId="0" applyNumberFormat="1" applyFont="1" applyFill="1" applyBorder="1" applyAlignment="1">
      <alignment horizontal="center" vertical="center" wrapText="1"/>
    </xf>
    <xf numFmtId="170" fontId="71" fillId="24" borderId="110" xfId="0" applyNumberFormat="1" applyFont="1" applyFill="1" applyBorder="1" applyAlignment="1">
      <alignment horizontal="center" vertical="center" wrapText="1"/>
    </xf>
    <xf numFmtId="170" fontId="29" fillId="83" borderId="132" xfId="0" applyNumberFormat="1" applyFont="1" applyFill="1" applyBorder="1" applyAlignment="1">
      <alignment horizontal="center" vertical="center"/>
    </xf>
    <xf numFmtId="0" fontId="0" fillId="6" borderId="243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170" fontId="71" fillId="84" borderId="42" xfId="0" applyNumberFormat="1" applyFont="1" applyFill="1" applyBorder="1" applyAlignment="1">
      <alignment horizontal="center" vertical="center" wrapText="1"/>
    </xf>
    <xf numFmtId="170" fontId="71" fillId="85" borderId="42" xfId="0" applyNumberFormat="1" applyFont="1" applyFill="1" applyBorder="1" applyAlignment="1">
      <alignment horizontal="center" vertical="center" wrapText="1"/>
    </xf>
    <xf numFmtId="170" fontId="29" fillId="83" borderId="42" xfId="0" applyNumberFormat="1" applyFont="1" applyFill="1" applyBorder="1" applyAlignment="1">
      <alignment horizontal="center" vertical="center"/>
    </xf>
    <xf numFmtId="170" fontId="29" fillId="65" borderId="42" xfId="0" applyNumberFormat="1" applyFont="1" applyFill="1" applyBorder="1" applyAlignment="1">
      <alignment horizontal="center" vertical="center"/>
    </xf>
    <xf numFmtId="170" fontId="71" fillId="85" borderId="132" xfId="0" applyNumberFormat="1" applyFont="1" applyFill="1" applyBorder="1" applyAlignment="1">
      <alignment horizontal="center" vertical="center"/>
    </xf>
    <xf numFmtId="170" fontId="71" fillId="24" borderId="42" xfId="0" applyNumberFormat="1" applyFont="1" applyFill="1" applyBorder="1" applyAlignment="1">
      <alignment horizontal="center" vertical="center" wrapText="1"/>
    </xf>
    <xf numFmtId="170" fontId="29" fillId="85" borderId="42" xfId="0" applyNumberFormat="1" applyFont="1" applyFill="1" applyBorder="1" applyAlignment="1">
      <alignment horizontal="center" vertical="center"/>
    </xf>
    <xf numFmtId="170" fontId="29" fillId="85" borderId="110" xfId="0" applyNumberFormat="1" applyFont="1" applyFill="1" applyBorder="1" applyAlignment="1">
      <alignment horizontal="center" vertical="center"/>
    </xf>
    <xf numFmtId="170" fontId="29" fillId="36" borderId="110" xfId="0" applyNumberFormat="1" applyFont="1" applyFill="1" applyBorder="1" applyAlignment="1">
      <alignment horizontal="center" vertical="center"/>
    </xf>
    <xf numFmtId="170" fontId="29" fillId="65" borderId="110" xfId="0" applyNumberFormat="1" applyFont="1" applyFill="1" applyBorder="1" applyAlignment="1">
      <alignment horizontal="center" vertical="center"/>
    </xf>
    <xf numFmtId="170" fontId="71" fillId="24" borderId="110" xfId="0" applyNumberFormat="1" applyFont="1" applyFill="1" applyBorder="1" applyAlignment="1">
      <alignment horizontal="center" vertical="center"/>
    </xf>
    <xf numFmtId="170" fontId="71" fillId="36" borderId="133" xfId="0" applyNumberFormat="1" applyFont="1" applyFill="1" applyBorder="1" applyAlignment="1">
      <alignment horizontal="center" vertical="center"/>
    </xf>
    <xf numFmtId="0" fontId="0" fillId="6" borderId="250" xfId="0" applyFont="1" applyFill="1" applyBorder="1" applyAlignment="1">
      <alignment horizontal="center" vertical="center" wrapText="1"/>
    </xf>
    <xf numFmtId="0" fontId="97" fillId="6" borderId="0" xfId="0" applyFont="1" applyFill="1" applyBorder="1" applyAlignment="1">
      <alignment horizontal="center" vertical="center" wrapText="1"/>
    </xf>
    <xf numFmtId="0" fontId="0" fillId="18" borderId="104" xfId="0" applyFont="1" applyFill="1" applyBorder="1" applyAlignment="1">
      <alignment horizontal="center" vertical="center" wrapText="1"/>
    </xf>
    <xf numFmtId="0" fontId="18" fillId="0" borderId="251" xfId="0" applyFont="1" applyFill="1" applyBorder="1" applyAlignment="1">
      <alignment horizontal="center" vertical="center"/>
    </xf>
    <xf numFmtId="0" fontId="74" fillId="0" borderId="252" xfId="0" applyFont="1" applyFill="1" applyBorder="1" applyAlignment="1">
      <alignment horizontal="left" vertical="center" wrapText="1"/>
    </xf>
    <xf numFmtId="171" fontId="19" fillId="0" borderId="252" xfId="0" applyNumberFormat="1" applyFont="1" applyFill="1" applyBorder="1" applyAlignment="1">
      <alignment horizontal="center" vertical="center"/>
    </xf>
    <xf numFmtId="171" fontId="19" fillId="0" borderId="253" xfId="0" applyNumberFormat="1" applyFont="1" applyFill="1" applyBorder="1" applyAlignment="1">
      <alignment horizontal="center" vertical="center"/>
    </xf>
    <xf numFmtId="21" fontId="78" fillId="25" borderId="254" xfId="0" applyNumberFormat="1" applyFont="1" applyFill="1" applyBorder="1" applyAlignment="1">
      <alignment horizontal="center" vertical="center"/>
    </xf>
    <xf numFmtId="171" fontId="19" fillId="0" borderId="255" xfId="0" applyNumberFormat="1" applyFont="1" applyFill="1" applyBorder="1" applyAlignment="1">
      <alignment horizontal="center" vertical="center"/>
    </xf>
    <xf numFmtId="172" fontId="98" fillId="0" borderId="252" xfId="0" applyNumberFormat="1" applyFont="1" applyFill="1" applyBorder="1" applyAlignment="1">
      <alignment horizontal="center" vertical="center" wrapText="1"/>
    </xf>
    <xf numFmtId="172" fontId="19" fillId="0" borderId="256" xfId="0" applyNumberFormat="1" applyFont="1" applyFill="1" applyBorder="1" applyAlignment="1">
      <alignment horizontal="center" vertical="center" wrapText="1"/>
    </xf>
    <xf numFmtId="172" fontId="98" fillId="0" borderId="257" xfId="0" applyNumberFormat="1" applyFont="1" applyFill="1" applyBorder="1" applyAlignment="1">
      <alignment horizontal="center" vertical="center" wrapText="1"/>
    </xf>
    <xf numFmtId="0" fontId="99" fillId="6" borderId="258" xfId="0" applyFont="1" applyFill="1" applyBorder="1" applyAlignment="1">
      <alignment vertical="center" wrapText="1"/>
    </xf>
    <xf numFmtId="0" fontId="100" fillId="6" borderId="259" xfId="0" applyFont="1" applyFill="1" applyBorder="1" applyAlignment="1">
      <alignment vertical="center" wrapText="1"/>
    </xf>
    <xf numFmtId="49" fontId="100" fillId="6" borderId="260" xfId="0" applyNumberFormat="1" applyFont="1" applyFill="1" applyBorder="1" applyAlignment="1">
      <alignment vertical="center"/>
    </xf>
    <xf numFmtId="49" fontId="101" fillId="6" borderId="260" xfId="55" applyNumberFormat="1" applyFont="1" applyFill="1" applyBorder="1" applyAlignment="1" applyProtection="1">
      <alignment vertical="center"/>
      <protection/>
    </xf>
    <xf numFmtId="0" fontId="102" fillId="18" borderId="261" xfId="0" applyFont="1" applyFill="1" applyBorder="1" applyAlignment="1">
      <alignment vertical="center"/>
    </xf>
    <xf numFmtId="0" fontId="74" fillId="17" borderId="262" xfId="0" applyFont="1" applyFill="1" applyBorder="1" applyAlignment="1">
      <alignment horizontal="left" vertical="center" wrapText="1"/>
    </xf>
    <xf numFmtId="171" fontId="19" fillId="17" borderId="262" xfId="0" applyNumberFormat="1" applyFont="1" applyFill="1" applyBorder="1" applyAlignment="1">
      <alignment horizontal="center" vertical="center"/>
    </xf>
    <xf numFmtId="171" fontId="19" fillId="17" borderId="263" xfId="0" applyNumberFormat="1" applyFont="1" applyFill="1" applyBorder="1" applyAlignment="1">
      <alignment horizontal="center" vertical="center"/>
    </xf>
    <xf numFmtId="0" fontId="18" fillId="35" borderId="264" xfId="0" applyFont="1" applyFill="1" applyBorder="1" applyAlignment="1">
      <alignment horizontal="center" vertical="center"/>
    </xf>
    <xf numFmtId="21" fontId="78" fillId="34" borderId="265" xfId="0" applyNumberFormat="1" applyFont="1" applyFill="1" applyBorder="1" applyAlignment="1">
      <alignment horizontal="center" vertical="center"/>
    </xf>
    <xf numFmtId="171" fontId="19" fillId="17" borderId="266" xfId="0" applyNumberFormat="1" applyFont="1" applyFill="1" applyBorder="1" applyAlignment="1">
      <alignment horizontal="center" vertical="center"/>
    </xf>
    <xf numFmtId="172" fontId="98" fillId="17" borderId="262" xfId="0" applyNumberFormat="1" applyFont="1" applyFill="1" applyBorder="1" applyAlignment="1">
      <alignment horizontal="center" vertical="center" wrapText="1"/>
    </xf>
    <xf numFmtId="172" fontId="19" fillId="17" borderId="267" xfId="0" applyNumberFormat="1" applyFont="1" applyFill="1" applyBorder="1" applyAlignment="1">
      <alignment horizontal="center" vertical="center" wrapText="1"/>
    </xf>
    <xf numFmtId="172" fontId="98" fillId="0" borderId="44" xfId="0" applyNumberFormat="1" applyFont="1" applyFill="1" applyBorder="1" applyAlignment="1">
      <alignment horizontal="center" vertical="center" wrapText="1"/>
    </xf>
    <xf numFmtId="0" fontId="99" fillId="6" borderId="29" xfId="0" applyFont="1" applyFill="1" applyBorder="1" applyAlignment="1">
      <alignment vertical="center"/>
    </xf>
    <xf numFmtId="0" fontId="100" fillId="6" borderId="10" xfId="0" applyFont="1" applyFill="1" applyBorder="1" applyAlignment="1">
      <alignment vertical="center"/>
    </xf>
    <xf numFmtId="49" fontId="100" fillId="6" borderId="13" xfId="0" applyNumberFormat="1" applyFont="1" applyFill="1" applyBorder="1" applyAlignment="1">
      <alignment vertical="center"/>
    </xf>
    <xf numFmtId="49" fontId="101" fillId="6" borderId="13" xfId="55" applyNumberFormat="1" applyFont="1" applyFill="1" applyBorder="1" applyAlignment="1" applyProtection="1">
      <alignment vertical="center" wrapText="1"/>
      <protection/>
    </xf>
    <xf numFmtId="0" fontId="102" fillId="18" borderId="88" xfId="0" applyFont="1" applyFill="1" applyBorder="1" applyAlignment="1">
      <alignment vertical="center"/>
    </xf>
    <xf numFmtId="0" fontId="18" fillId="0" borderId="264" xfId="0" applyFont="1" applyFill="1" applyBorder="1" applyAlignment="1">
      <alignment horizontal="center" vertical="center"/>
    </xf>
    <xf numFmtId="0" fontId="74" fillId="0" borderId="262" xfId="0" applyFont="1" applyFill="1" applyBorder="1" applyAlignment="1">
      <alignment horizontal="left" vertical="center" wrapText="1"/>
    </xf>
    <xf numFmtId="171" fontId="19" fillId="0" borderId="262" xfId="0" applyNumberFormat="1" applyFont="1" applyFill="1" applyBorder="1" applyAlignment="1">
      <alignment horizontal="center" vertical="center"/>
    </xf>
    <xf numFmtId="171" fontId="19" fillId="0" borderId="263" xfId="0" applyNumberFormat="1" applyFont="1" applyFill="1" applyBorder="1" applyAlignment="1">
      <alignment horizontal="center" vertical="center"/>
    </xf>
    <xf numFmtId="21" fontId="78" fillId="25" borderId="268" xfId="0" applyNumberFormat="1" applyFont="1" applyFill="1" applyBorder="1" applyAlignment="1">
      <alignment horizontal="center" vertical="center"/>
    </xf>
    <xf numFmtId="171" fontId="19" fillId="0" borderId="266" xfId="0" applyNumberFormat="1" applyFont="1" applyFill="1" applyBorder="1" applyAlignment="1">
      <alignment horizontal="center" vertical="center"/>
    </xf>
    <xf numFmtId="172" fontId="98" fillId="0" borderId="262" xfId="0" applyNumberFormat="1" applyFont="1" applyFill="1" applyBorder="1" applyAlignment="1">
      <alignment horizontal="center" vertical="center" wrapText="1"/>
    </xf>
    <xf numFmtId="172" fontId="19" fillId="0" borderId="269" xfId="0" applyNumberFormat="1" applyFont="1" applyFill="1" applyBorder="1" applyAlignment="1">
      <alignment horizontal="center" vertical="center" wrapText="1"/>
    </xf>
    <xf numFmtId="0" fontId="99" fillId="6" borderId="29" xfId="0" applyFont="1" applyFill="1" applyBorder="1" applyAlignment="1">
      <alignment vertical="center" wrapText="1"/>
    </xf>
    <xf numFmtId="0" fontId="100" fillId="6" borderId="10" xfId="0" applyFont="1" applyFill="1" applyBorder="1" applyAlignment="1">
      <alignment vertical="center" wrapText="1"/>
    </xf>
    <xf numFmtId="49" fontId="101" fillId="6" borderId="13" xfId="55" applyNumberFormat="1" applyFont="1" applyFill="1" applyBorder="1" applyAlignment="1" applyProtection="1">
      <alignment vertical="center"/>
      <protection/>
    </xf>
    <xf numFmtId="0" fontId="18" fillId="0" borderId="264" xfId="0" applyFont="1" applyFill="1" applyBorder="1" applyAlignment="1">
      <alignment horizontal="center" vertical="center" wrapText="1"/>
    </xf>
    <xf numFmtId="21" fontId="78" fillId="25" borderId="270" xfId="0" applyNumberFormat="1" applyFont="1" applyFill="1" applyBorder="1" applyAlignment="1">
      <alignment horizontal="center" vertical="center"/>
    </xf>
    <xf numFmtId="171" fontId="19" fillId="0" borderId="271" xfId="0" applyNumberFormat="1" applyFont="1" applyFill="1" applyBorder="1" applyAlignment="1">
      <alignment horizontal="center" vertical="center"/>
    </xf>
    <xf numFmtId="172" fontId="166" fillId="0" borderId="271" xfId="0" applyNumberFormat="1" applyFont="1" applyFill="1" applyBorder="1" applyAlignment="1">
      <alignment horizontal="center" vertical="center" wrapText="1"/>
    </xf>
    <xf numFmtId="0" fontId="0" fillId="18" borderId="88" xfId="0" applyFill="1" applyBorder="1" applyAlignment="1">
      <alignment vertical="center"/>
    </xf>
    <xf numFmtId="172" fontId="103" fillId="17" borderId="262" xfId="0" applyNumberFormat="1" applyFont="1" applyFill="1" applyBorder="1" applyAlignment="1">
      <alignment horizontal="center" vertical="center" wrapText="1"/>
    </xf>
    <xf numFmtId="0" fontId="99" fillId="6" borderId="29" xfId="0" applyFont="1" applyFill="1" applyBorder="1" applyAlignment="1">
      <alignment vertical="top" wrapText="1"/>
    </xf>
    <xf numFmtId="21" fontId="78" fillId="25" borderId="265" xfId="0" applyNumberFormat="1" applyFont="1" applyFill="1" applyBorder="1" applyAlignment="1">
      <alignment horizontal="center" vertical="center"/>
    </xf>
    <xf numFmtId="171" fontId="19" fillId="0" borderId="272" xfId="0" applyNumberFormat="1" applyFont="1" applyFill="1" applyBorder="1" applyAlignment="1">
      <alignment horizontal="center" vertical="center"/>
    </xf>
    <xf numFmtId="172" fontId="103" fillId="0" borderId="273" xfId="0" applyNumberFormat="1" applyFont="1" applyFill="1" applyBorder="1" applyAlignment="1">
      <alignment horizontal="center" vertical="center" wrapText="1"/>
    </xf>
    <xf numFmtId="0" fontId="99" fillId="6" borderId="10" xfId="0" applyFont="1" applyFill="1" applyBorder="1" applyAlignment="1">
      <alignment vertical="center" wrapText="1"/>
    </xf>
    <xf numFmtId="171" fontId="19" fillId="17" borderId="267" xfId="0" applyNumberFormat="1" applyFont="1" applyFill="1" applyBorder="1" applyAlignment="1">
      <alignment horizontal="center" vertical="center"/>
    </xf>
    <xf numFmtId="172" fontId="166" fillId="17" borderId="266" xfId="0" applyNumberFormat="1" applyFont="1" applyFill="1" applyBorder="1" applyAlignment="1">
      <alignment horizontal="center" vertical="center" wrapText="1"/>
    </xf>
    <xf numFmtId="0" fontId="18" fillId="0" borderId="274" xfId="0" applyFont="1" applyFill="1" applyBorder="1" applyAlignment="1">
      <alignment horizontal="center" vertical="center"/>
    </xf>
    <xf numFmtId="0" fontId="74" fillId="0" borderId="275" xfId="0" applyFont="1" applyFill="1" applyBorder="1" applyAlignment="1">
      <alignment horizontal="left" vertical="center" wrapText="1"/>
    </xf>
    <xf numFmtId="171" fontId="19" fillId="0" borderId="275" xfId="0" applyNumberFormat="1" applyFont="1" applyFill="1" applyBorder="1" applyAlignment="1">
      <alignment horizontal="center" vertical="center"/>
    </xf>
    <xf numFmtId="171" fontId="19" fillId="0" borderId="276" xfId="0" applyNumberFormat="1" applyFont="1" applyFill="1" applyBorder="1" applyAlignment="1">
      <alignment horizontal="center" vertical="center"/>
    </xf>
    <xf numFmtId="171" fontId="19" fillId="0" borderId="273" xfId="0" applyNumberFormat="1" applyFont="1" applyFill="1" applyBorder="1" applyAlignment="1">
      <alignment horizontal="center" vertical="center"/>
    </xf>
    <xf numFmtId="171" fontId="19" fillId="0" borderId="277" xfId="0" applyNumberFormat="1" applyFont="1" applyFill="1" applyBorder="1" applyAlignment="1">
      <alignment horizontal="center" vertical="center"/>
    </xf>
    <xf numFmtId="172" fontId="19" fillId="0" borderId="277" xfId="0" applyNumberFormat="1" applyFont="1" applyFill="1" applyBorder="1" applyAlignment="1">
      <alignment horizontal="center" vertical="center" wrapText="1"/>
    </xf>
    <xf numFmtId="172" fontId="98" fillId="0" borderId="278" xfId="0" applyNumberFormat="1" applyFont="1" applyFill="1" applyBorder="1" applyAlignment="1">
      <alignment horizontal="center" vertical="center" wrapText="1"/>
    </xf>
    <xf numFmtId="0" fontId="99" fillId="6" borderId="30" xfId="0" applyFont="1" applyFill="1" applyBorder="1" applyAlignment="1">
      <alignment vertical="center" wrapText="1"/>
    </xf>
    <xf numFmtId="0" fontId="100" fillId="6" borderId="67" xfId="0" applyFont="1" applyFill="1" applyBorder="1" applyAlignment="1">
      <alignment vertical="center"/>
    </xf>
    <xf numFmtId="49" fontId="100" fillId="6" borderId="31" xfId="0" applyNumberFormat="1" applyFont="1" applyFill="1" applyBorder="1" applyAlignment="1">
      <alignment vertical="center"/>
    </xf>
    <xf numFmtId="49" fontId="101" fillId="6" borderId="31" xfId="55" applyNumberFormat="1" applyFont="1" applyFill="1" applyBorder="1" applyAlignment="1" applyProtection="1">
      <alignment vertical="center"/>
      <protection/>
    </xf>
    <xf numFmtId="0" fontId="99" fillId="18" borderId="242" xfId="0" applyFont="1" applyFill="1" applyBorder="1" applyAlignment="1">
      <alignment vertical="center" wrapText="1"/>
    </xf>
    <xf numFmtId="0" fontId="74" fillId="26" borderId="279" xfId="0" applyFont="1" applyFill="1" applyBorder="1" applyAlignment="1">
      <alignment vertical="center" wrapText="1"/>
    </xf>
    <xf numFmtId="171" fontId="50" fillId="26" borderId="279" xfId="0" applyNumberFormat="1" applyFont="1" applyFill="1" applyBorder="1" applyAlignment="1">
      <alignment horizontal="center" vertical="center"/>
    </xf>
    <xf numFmtId="171" fontId="50" fillId="26" borderId="280" xfId="0" applyNumberFormat="1" applyFont="1" applyFill="1" applyBorder="1" applyAlignment="1">
      <alignment horizontal="center" vertical="center"/>
    </xf>
    <xf numFmtId="0" fontId="18" fillId="86" borderId="281" xfId="0" applyFont="1" applyFill="1" applyBorder="1" applyAlignment="1">
      <alignment horizontal="center" vertical="center"/>
    </xf>
    <xf numFmtId="21" fontId="19" fillId="34" borderId="282" xfId="0" applyNumberFormat="1" applyFont="1" applyFill="1" applyBorder="1" applyAlignment="1">
      <alignment horizontal="center" vertical="center"/>
    </xf>
    <xf numFmtId="171" fontId="50" fillId="26" borderId="283" xfId="0" applyNumberFormat="1" applyFont="1" applyFill="1" applyBorder="1" applyAlignment="1">
      <alignment horizontal="center" vertical="center"/>
    </xf>
    <xf numFmtId="171" fontId="50" fillId="26" borderId="284" xfId="0" applyNumberFormat="1" applyFont="1" applyFill="1" applyBorder="1" applyAlignment="1">
      <alignment horizontal="center" vertical="center"/>
    </xf>
    <xf numFmtId="172" fontId="103" fillId="0" borderId="285" xfId="0" applyNumberFormat="1" applyFont="1" applyFill="1" applyBorder="1" applyAlignment="1">
      <alignment horizontal="center" vertical="center" wrapText="1"/>
    </xf>
    <xf numFmtId="172" fontId="77" fillId="26" borderId="284" xfId="0" applyNumberFormat="1" applyFont="1" applyFill="1" applyBorder="1" applyAlignment="1">
      <alignment horizontal="center" vertical="center" wrapText="1"/>
    </xf>
    <xf numFmtId="172" fontId="77" fillId="26" borderId="32" xfId="0" applyNumberFormat="1" applyFont="1" applyFill="1" applyBorder="1" applyAlignment="1">
      <alignment horizontal="center" vertical="center" wrapText="1"/>
    </xf>
    <xf numFmtId="0" fontId="104" fillId="26" borderId="286" xfId="0" applyFont="1" applyFill="1" applyBorder="1" applyAlignment="1">
      <alignment vertical="center" wrapText="1"/>
    </xf>
    <xf numFmtId="0" fontId="105" fillId="26" borderId="287" xfId="0" applyFont="1" applyFill="1" applyBorder="1" applyAlignment="1">
      <alignment vertical="center"/>
    </xf>
    <xf numFmtId="0" fontId="106" fillId="26" borderId="288" xfId="0" applyFont="1" applyFill="1" applyBorder="1" applyAlignment="1">
      <alignment vertical="center"/>
    </xf>
    <xf numFmtId="0" fontId="96" fillId="0" borderId="0" xfId="0" applyFont="1" applyAlignment="1">
      <alignment/>
    </xf>
    <xf numFmtId="0" fontId="167" fillId="0" borderId="0" xfId="0" applyFont="1" applyAlignment="1">
      <alignment/>
    </xf>
    <xf numFmtId="0" fontId="69" fillId="0" borderId="42" xfId="0" applyFont="1" applyBorder="1" applyAlignment="1">
      <alignment horizontal="center" vertical="center" wrapText="1"/>
    </xf>
    <xf numFmtId="0" fontId="108" fillId="0" borderId="122" xfId="0" applyFont="1" applyBorder="1" applyAlignment="1">
      <alignment vertical="center" wrapText="1"/>
    </xf>
    <xf numFmtId="0" fontId="77" fillId="0" borderId="42" xfId="0" applyFont="1" applyBorder="1" applyAlignment="1">
      <alignment horizontal="center" vertical="center"/>
    </xf>
    <xf numFmtId="49" fontId="77" fillId="0" borderId="42" xfId="0" applyNumberFormat="1" applyFont="1" applyBorder="1" applyAlignment="1">
      <alignment horizontal="center" vertical="center"/>
    </xf>
    <xf numFmtId="0" fontId="147" fillId="0" borderId="42" xfId="0" applyFont="1" applyBorder="1" applyAlignment="1">
      <alignment horizontal="center" vertical="center"/>
    </xf>
    <xf numFmtId="0" fontId="168" fillId="0" borderId="122" xfId="0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/>
    </xf>
    <xf numFmtId="0" fontId="169" fillId="0" borderId="42" xfId="0" applyFont="1" applyBorder="1" applyAlignment="1">
      <alignment horizontal="center" vertical="center" wrapText="1"/>
    </xf>
    <xf numFmtId="0" fontId="97" fillId="0" borderId="0" xfId="0" applyFont="1" applyAlignment="1">
      <alignment/>
    </xf>
    <xf numFmtId="49" fontId="105" fillId="26" borderId="289" xfId="0" applyNumberFormat="1" applyFont="1" applyFill="1" applyBorder="1" applyAlignment="1">
      <alignment vertical="center"/>
    </xf>
    <xf numFmtId="0" fontId="101" fillId="26" borderId="42" xfId="55" applyFont="1" applyFill="1" applyBorder="1" applyAlignment="1">
      <alignment vertical="center"/>
    </xf>
    <xf numFmtId="0" fontId="96" fillId="38" borderId="182" xfId="0" applyFont="1" applyFill="1" applyBorder="1" applyAlignment="1">
      <alignment horizontal="center" vertical="center" wrapText="1"/>
    </xf>
    <xf numFmtId="0" fontId="69" fillId="38" borderId="290" xfId="0" applyFont="1" applyFill="1" applyBorder="1" applyAlignment="1">
      <alignment horizontal="center" vertical="center" wrapText="1"/>
    </xf>
    <xf numFmtId="0" fontId="18" fillId="0" borderId="291" xfId="0" applyFont="1" applyFill="1" applyBorder="1" applyAlignment="1">
      <alignment horizontal="center" vertical="center"/>
    </xf>
    <xf numFmtId="0" fontId="18" fillId="17" borderId="292" xfId="0" applyFont="1" applyFill="1" applyBorder="1" applyAlignment="1">
      <alignment horizontal="center" vertical="center"/>
    </xf>
    <xf numFmtId="0" fontId="18" fillId="0" borderId="292" xfId="0" applyFont="1" applyFill="1" applyBorder="1" applyAlignment="1">
      <alignment horizontal="center" vertical="center"/>
    </xf>
    <xf numFmtId="0" fontId="18" fillId="0" borderId="292" xfId="0" applyFont="1" applyFill="1" applyBorder="1" applyAlignment="1">
      <alignment horizontal="center" vertical="center" wrapText="1"/>
    </xf>
    <xf numFmtId="0" fontId="18" fillId="0" borderId="293" xfId="0" applyFont="1" applyFill="1" applyBorder="1" applyAlignment="1">
      <alignment horizontal="center" vertical="center"/>
    </xf>
    <xf numFmtId="0" fontId="18" fillId="26" borderId="294" xfId="0" applyFont="1" applyFill="1" applyBorder="1" applyAlignment="1">
      <alignment horizontal="center" vertical="center"/>
    </xf>
    <xf numFmtId="0" fontId="167" fillId="0" borderId="139" xfId="0" applyFont="1" applyBorder="1" applyAlignment="1">
      <alignment vertical="center"/>
    </xf>
    <xf numFmtId="0" fontId="16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97" fillId="0" borderId="0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45" fillId="0" borderId="13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143" fillId="0" borderId="169" xfId="0" applyFont="1" applyBorder="1" applyAlignment="1">
      <alignment horizontal="center" vertical="center"/>
    </xf>
    <xf numFmtId="0" fontId="169" fillId="0" borderId="169" xfId="0" applyFont="1" applyBorder="1" applyAlignment="1">
      <alignment horizontal="center" vertical="center" wrapText="1"/>
    </xf>
    <xf numFmtId="0" fontId="167" fillId="0" borderId="23" xfId="0" applyFont="1" applyBorder="1" applyAlignment="1">
      <alignment/>
    </xf>
    <xf numFmtId="0" fontId="167" fillId="0" borderId="105" xfId="0" applyFont="1" applyBorder="1" applyAlignment="1">
      <alignment/>
    </xf>
    <xf numFmtId="0" fontId="107" fillId="0" borderId="103" xfId="0" applyFont="1" applyBorder="1" applyAlignment="1">
      <alignment horizontal="center" vertical="center" wrapText="1"/>
    </xf>
    <xf numFmtId="0" fontId="109" fillId="0" borderId="295" xfId="0" applyFont="1" applyBorder="1" applyAlignment="1">
      <alignment horizontal="center" vertical="center"/>
    </xf>
    <xf numFmtId="0" fontId="109" fillId="0" borderId="10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50" fillId="0" borderId="27" xfId="0" applyNumberFormat="1" applyFont="1" applyBorder="1" applyAlignment="1">
      <alignment horizontal="center" vertical="center" textRotation="90"/>
    </xf>
    <xf numFmtId="0" fontId="150" fillId="0" borderId="246" xfId="0" applyNumberFormat="1" applyFont="1" applyBorder="1" applyAlignment="1">
      <alignment horizontal="center" vertical="center" textRotation="90"/>
    </xf>
    <xf numFmtId="0" fontId="50" fillId="0" borderId="169" xfId="0" applyNumberFormat="1" applyFont="1" applyBorder="1" applyAlignment="1">
      <alignment horizontal="center" vertical="center"/>
    </xf>
    <xf numFmtId="0" fontId="50" fillId="0" borderId="171" xfId="0" applyNumberFormat="1" applyFont="1" applyBorder="1" applyAlignment="1">
      <alignment horizontal="center" vertical="center"/>
    </xf>
    <xf numFmtId="0" fontId="50" fillId="0" borderId="111" xfId="0" applyNumberFormat="1" applyFont="1" applyBorder="1" applyAlignment="1">
      <alignment horizontal="center" vertical="center"/>
    </xf>
    <xf numFmtId="0" fontId="50" fillId="0" borderId="181" xfId="0" applyNumberFormat="1" applyFont="1" applyBorder="1" applyAlignment="1">
      <alignment horizontal="center" vertical="center"/>
    </xf>
    <xf numFmtId="0" fontId="50" fillId="0" borderId="168" xfId="0" applyNumberFormat="1" applyFont="1" applyBorder="1" applyAlignment="1">
      <alignment horizontal="center" vertical="center"/>
    </xf>
    <xf numFmtId="0" fontId="50" fillId="0" borderId="170" xfId="0" applyNumberFormat="1" applyFont="1" applyBorder="1" applyAlignment="1">
      <alignment horizontal="center" vertical="center"/>
    </xf>
    <xf numFmtId="0" fontId="33" fillId="26" borderId="296" xfId="0" applyFont="1" applyFill="1" applyBorder="1" applyAlignment="1" applyProtection="1">
      <alignment horizontal="center" vertical="center"/>
      <protection locked="0"/>
    </xf>
    <xf numFmtId="0" fontId="33" fillId="26" borderId="297" xfId="0" applyFont="1" applyFill="1" applyBorder="1" applyAlignment="1" applyProtection="1">
      <alignment horizontal="center" vertical="center"/>
      <protection locked="0"/>
    </xf>
    <xf numFmtId="0" fontId="62" fillId="26" borderId="102" xfId="0" applyFont="1" applyFill="1" applyBorder="1" applyAlignment="1" applyProtection="1">
      <alignment horizontal="center" vertical="center"/>
      <protection locked="0"/>
    </xf>
    <xf numFmtId="0" fontId="36" fillId="26" borderId="81" xfId="0" applyFont="1" applyFill="1" applyBorder="1" applyAlignment="1" applyProtection="1">
      <alignment horizontal="center" vertical="center" wrapText="1"/>
      <protection locked="0"/>
    </xf>
    <xf numFmtId="0" fontId="63" fillId="26" borderId="81" xfId="0" applyFont="1" applyFill="1" applyBorder="1" applyAlignment="1" applyProtection="1">
      <alignment horizontal="center" vertical="center"/>
      <protection locked="0"/>
    </xf>
    <xf numFmtId="0" fontId="51" fillId="26" borderId="298" xfId="0" applyFont="1" applyFill="1" applyBorder="1" applyAlignment="1">
      <alignment horizontal="center" vertical="center" wrapText="1"/>
    </xf>
    <xf numFmtId="0" fontId="51" fillId="26" borderId="299" xfId="0" applyFont="1" applyFill="1" applyBorder="1" applyAlignment="1">
      <alignment horizontal="center" vertical="center" wrapText="1"/>
    </xf>
    <xf numFmtId="170" fontId="38" fillId="29" borderId="300" xfId="0" applyNumberFormat="1" applyFont="1" applyFill="1" applyBorder="1" applyAlignment="1">
      <alignment horizontal="center" vertical="center" wrapText="1"/>
    </xf>
    <xf numFmtId="170" fontId="38" fillId="29" borderId="301" xfId="0" applyNumberFormat="1" applyFont="1" applyFill="1" applyBorder="1" applyAlignment="1">
      <alignment horizontal="center" vertical="center" wrapText="1"/>
    </xf>
    <xf numFmtId="170" fontId="39" fillId="29" borderId="302" xfId="0" applyNumberFormat="1" applyFont="1" applyFill="1" applyBorder="1" applyAlignment="1">
      <alignment horizontal="left" vertical="center" indent="1"/>
    </xf>
    <xf numFmtId="0" fontId="34" fillId="39" borderId="42" xfId="0" applyFont="1" applyFill="1" applyBorder="1" applyAlignment="1" applyProtection="1">
      <alignment horizontal="left"/>
      <protection locked="0"/>
    </xf>
    <xf numFmtId="0" fontId="34" fillId="39" borderId="169" xfId="0" applyFont="1" applyFill="1" applyBorder="1" applyAlignment="1" applyProtection="1">
      <alignment horizontal="left"/>
      <protection locked="0"/>
    </xf>
    <xf numFmtId="0" fontId="37" fillId="39" borderId="42" xfId="0" applyFont="1" applyFill="1" applyBorder="1" applyAlignment="1" applyProtection="1">
      <alignment horizontal="left"/>
      <protection locked="0"/>
    </xf>
    <xf numFmtId="0" fontId="37" fillId="39" borderId="169" xfId="0" applyFont="1" applyFill="1" applyBorder="1" applyAlignment="1" applyProtection="1">
      <alignment horizontal="left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170" fontId="28" fillId="0" borderId="42" xfId="0" applyNumberFormat="1" applyFont="1" applyBorder="1" applyAlignment="1" applyProtection="1">
      <alignment horizontal="center"/>
      <protection/>
    </xf>
    <xf numFmtId="170" fontId="28" fillId="0" borderId="169" xfId="0" applyNumberFormat="1" applyFont="1" applyBorder="1" applyAlignment="1" applyProtection="1">
      <alignment horizontal="center"/>
      <protection/>
    </xf>
    <xf numFmtId="0" fontId="34" fillId="39" borderId="103" xfId="0" applyFont="1" applyFill="1" applyBorder="1" applyAlignment="1" applyProtection="1">
      <alignment horizontal="left"/>
      <protection locked="0"/>
    </xf>
    <xf numFmtId="0" fontId="34" fillId="39" borderId="171" xfId="0" applyFont="1" applyFill="1" applyBorder="1" applyAlignment="1" applyProtection="1">
      <alignment horizontal="left"/>
      <protection locked="0"/>
    </xf>
    <xf numFmtId="170" fontId="26" fillId="0" borderId="42" xfId="0" applyNumberFormat="1" applyFont="1" applyBorder="1" applyAlignment="1" applyProtection="1">
      <alignment horizontal="center"/>
      <protection/>
    </xf>
    <xf numFmtId="170" fontId="26" fillId="0" borderId="169" xfId="0" applyNumberFormat="1" applyFont="1" applyBorder="1" applyAlignment="1" applyProtection="1">
      <alignment horizontal="center"/>
      <protection/>
    </xf>
    <xf numFmtId="170" fontId="44" fillId="33" borderId="78" xfId="0" applyNumberFormat="1" applyFont="1" applyFill="1" applyBorder="1" applyAlignment="1">
      <alignment horizontal="center" vertical="center"/>
    </xf>
    <xf numFmtId="170" fontId="24" fillId="30" borderId="78" xfId="0" applyNumberFormat="1" applyFont="1" applyFill="1" applyBorder="1" applyAlignment="1">
      <alignment horizontal="left" vertical="center" indent="8"/>
    </xf>
    <xf numFmtId="170" fontId="24" fillId="30" borderId="303" xfId="0" applyNumberFormat="1" applyFont="1" applyFill="1" applyBorder="1" applyAlignment="1">
      <alignment horizontal="left" vertical="center" indent="8"/>
    </xf>
    <xf numFmtId="0" fontId="22" fillId="31" borderId="243" xfId="0" applyFont="1" applyFill="1" applyBorder="1" applyAlignment="1">
      <alignment horizontal="center" vertical="center"/>
    </xf>
    <xf numFmtId="0" fontId="22" fillId="31" borderId="100" xfId="0" applyFont="1" applyFill="1" applyBorder="1" applyAlignment="1">
      <alignment horizontal="center" vertical="center"/>
    </xf>
    <xf numFmtId="0" fontId="22" fillId="31" borderId="98" xfId="0" applyFont="1" applyFill="1" applyBorder="1" applyAlignment="1" applyProtection="1">
      <alignment horizontal="center"/>
      <protection locked="0"/>
    </xf>
    <xf numFmtId="170" fontId="34" fillId="87" borderId="163" xfId="0" applyNumberFormat="1" applyFont="1" applyFill="1" applyBorder="1" applyAlignment="1" applyProtection="1">
      <alignment horizontal="center" vertical="center" wrapText="1"/>
      <protection locked="0"/>
    </xf>
    <xf numFmtId="170" fontId="34" fillId="87" borderId="168" xfId="0" applyNumberFormat="1" applyFont="1" applyFill="1" applyBorder="1" applyAlignment="1" applyProtection="1">
      <alignment horizontal="center" vertical="center" wrapText="1"/>
      <protection locked="0"/>
    </xf>
    <xf numFmtId="170" fontId="34" fillId="87" borderId="1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3" xfId="0" applyFont="1" applyBorder="1" applyAlignment="1" applyProtection="1">
      <alignment horizontal="center" vertical="center"/>
      <protection locked="0"/>
    </xf>
    <xf numFmtId="0" fontId="28" fillId="0" borderId="103" xfId="0" applyFont="1" applyBorder="1" applyAlignment="1" applyProtection="1">
      <alignment horizontal="center"/>
      <protection locked="0"/>
    </xf>
    <xf numFmtId="0" fontId="28" fillId="0" borderId="171" xfId="0" applyFont="1" applyBorder="1" applyAlignment="1" applyProtection="1">
      <alignment horizontal="center"/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28" fillId="0" borderId="169" xfId="0" applyFont="1" applyBorder="1" applyAlignment="1" applyProtection="1">
      <alignment horizontal="center"/>
      <protection locked="0"/>
    </xf>
    <xf numFmtId="0" fontId="34" fillId="33" borderId="182" xfId="0" applyFont="1" applyFill="1" applyBorder="1" applyAlignment="1" applyProtection="1">
      <alignment horizontal="left"/>
      <protection locked="0"/>
    </xf>
    <xf numFmtId="0" fontId="34" fillId="33" borderId="165" xfId="0" applyFont="1" applyFill="1" applyBorder="1" applyAlignment="1" applyProtection="1">
      <alignment horizontal="left"/>
      <protection locked="0"/>
    </xf>
    <xf numFmtId="0" fontId="50" fillId="87" borderId="163" xfId="0" applyFont="1" applyFill="1" applyBorder="1" applyAlignment="1" applyProtection="1">
      <alignment horizontal="center" vertical="center" wrapText="1"/>
      <protection locked="0"/>
    </xf>
    <xf numFmtId="0" fontId="50" fillId="87" borderId="168" xfId="0" applyFont="1" applyFill="1" applyBorder="1" applyAlignment="1" applyProtection="1">
      <alignment horizontal="center" vertical="center" wrapText="1"/>
      <protection locked="0"/>
    </xf>
    <xf numFmtId="0" fontId="50" fillId="87" borderId="170" xfId="0" applyFont="1" applyFill="1" applyBorder="1" applyAlignment="1" applyProtection="1">
      <alignment horizontal="center" vertical="center" wrapText="1"/>
      <protection locked="0"/>
    </xf>
    <xf numFmtId="0" fontId="34" fillId="33" borderId="103" xfId="0" applyFont="1" applyFill="1" applyBorder="1" applyAlignment="1" applyProtection="1">
      <alignment horizontal="left"/>
      <protection locked="0"/>
    </xf>
    <xf numFmtId="0" fontId="34" fillId="33" borderId="171" xfId="0" applyFont="1" applyFill="1" applyBorder="1" applyAlignment="1" applyProtection="1">
      <alignment horizontal="left"/>
      <protection locked="0"/>
    </xf>
    <xf numFmtId="0" fontId="33" fillId="26" borderId="304" xfId="70" applyFont="1" applyFill="1" applyBorder="1" applyAlignment="1" applyProtection="1">
      <alignment horizontal="center" vertical="center"/>
      <protection locked="0"/>
    </xf>
    <xf numFmtId="0" fontId="33" fillId="26" borderId="305" xfId="70" applyFont="1" applyFill="1" applyBorder="1" applyAlignment="1" applyProtection="1">
      <alignment horizontal="center" vertical="center"/>
      <protection locked="0"/>
    </xf>
    <xf numFmtId="0" fontId="62" fillId="26" borderId="306" xfId="70" applyFont="1" applyFill="1" applyBorder="1" applyAlignment="1" applyProtection="1">
      <alignment horizontal="center" vertical="center"/>
      <protection locked="0"/>
    </xf>
    <xf numFmtId="0" fontId="36" fillId="26" borderId="307" xfId="70" applyFont="1" applyFill="1" applyBorder="1" applyAlignment="1" applyProtection="1">
      <alignment horizontal="center" vertical="center" wrapText="1"/>
      <protection locked="0"/>
    </xf>
    <xf numFmtId="0" fontId="63" fillId="26" borderId="81" xfId="70" applyFont="1" applyFill="1" applyBorder="1" applyAlignment="1" applyProtection="1">
      <alignment horizontal="center" vertical="center"/>
      <protection locked="0"/>
    </xf>
    <xf numFmtId="0" fontId="51" fillId="26" borderId="298" xfId="70" applyFont="1" applyFill="1" applyBorder="1" applyAlignment="1">
      <alignment horizontal="center" vertical="center" wrapText="1"/>
      <protection/>
    </xf>
    <xf numFmtId="0" fontId="51" fillId="26" borderId="299" xfId="70" applyFont="1" applyFill="1" applyBorder="1" applyAlignment="1">
      <alignment horizontal="center" vertical="center" wrapText="1"/>
      <protection/>
    </xf>
    <xf numFmtId="170" fontId="38" fillId="29" borderId="249" xfId="70" applyNumberFormat="1" applyFont="1" applyFill="1" applyBorder="1" applyAlignment="1">
      <alignment horizontal="center" vertical="center" wrapText="1"/>
      <protection/>
    </xf>
    <xf numFmtId="170" fontId="38" fillId="29" borderId="306" xfId="70" applyNumberFormat="1" applyFont="1" applyFill="1" applyBorder="1" applyAlignment="1">
      <alignment horizontal="center" vertical="center" wrapText="1"/>
      <protection/>
    </xf>
    <xf numFmtId="170" fontId="39" fillId="29" borderId="308" xfId="70" applyNumberFormat="1" applyFont="1" applyFill="1" applyBorder="1" applyAlignment="1">
      <alignment horizontal="left" vertical="center" indent="1"/>
      <protection/>
    </xf>
    <xf numFmtId="170" fontId="44" fillId="33" borderId="108" xfId="70" applyNumberFormat="1" applyFont="1" applyFill="1" applyBorder="1" applyAlignment="1">
      <alignment horizontal="center" vertical="center"/>
      <protection/>
    </xf>
    <xf numFmtId="170" fontId="24" fillId="30" borderId="108" xfId="70" applyNumberFormat="1" applyFont="1" applyFill="1" applyBorder="1" applyAlignment="1">
      <alignment horizontal="left" vertical="center" indent="8"/>
      <protection/>
    </xf>
    <xf numFmtId="170" fontId="24" fillId="30" borderId="25" xfId="70" applyNumberFormat="1" applyFont="1" applyFill="1" applyBorder="1" applyAlignment="1">
      <alignment horizontal="left" vertical="center" indent="8"/>
      <protection/>
    </xf>
    <xf numFmtId="0" fontId="22" fillId="31" borderId="160" xfId="70" applyFont="1" applyFill="1" applyBorder="1" applyAlignment="1">
      <alignment horizontal="center" vertical="center"/>
      <protection/>
    </xf>
    <xf numFmtId="0" fontId="22" fillId="31" borderId="309" xfId="70" applyFont="1" applyFill="1" applyBorder="1" applyAlignment="1">
      <alignment horizontal="center" vertical="center"/>
      <protection/>
    </xf>
    <xf numFmtId="0" fontId="22" fillId="31" borderId="96" xfId="70" applyFont="1" applyFill="1" applyBorder="1" applyAlignment="1">
      <alignment horizontal="center" vertical="center"/>
      <protection/>
    </xf>
    <xf numFmtId="0" fontId="22" fillId="31" borderId="98" xfId="70" applyFont="1" applyFill="1" applyBorder="1" applyAlignment="1" applyProtection="1">
      <alignment horizontal="center"/>
      <protection locked="0"/>
    </xf>
    <xf numFmtId="170" fontId="34" fillId="87" borderId="163" xfId="70" applyNumberFormat="1" applyFont="1" applyFill="1" applyBorder="1" applyAlignment="1" applyProtection="1">
      <alignment horizontal="center" vertical="center" wrapText="1"/>
      <protection locked="0"/>
    </xf>
    <xf numFmtId="170" fontId="34" fillId="87" borderId="168" xfId="70" applyNumberFormat="1" applyFont="1" applyFill="1" applyBorder="1" applyAlignment="1" applyProtection="1">
      <alignment horizontal="center" vertical="center" wrapText="1"/>
      <protection locked="0"/>
    </xf>
    <xf numFmtId="170" fontId="34" fillId="87" borderId="170" xfId="70" applyNumberFormat="1" applyFont="1" applyFill="1" applyBorder="1" applyAlignment="1" applyProtection="1">
      <alignment horizontal="center" vertical="center" wrapText="1"/>
      <protection locked="0"/>
    </xf>
    <xf numFmtId="0" fontId="170" fillId="33" borderId="182" xfId="70" applyFont="1" applyFill="1" applyBorder="1" applyAlignment="1" applyProtection="1">
      <alignment horizontal="left"/>
      <protection locked="0"/>
    </xf>
    <xf numFmtId="0" fontId="170" fillId="33" borderId="165" xfId="70" applyFont="1" applyFill="1" applyBorder="1" applyAlignment="1" applyProtection="1">
      <alignment horizontal="left"/>
      <protection locked="0"/>
    </xf>
    <xf numFmtId="0" fontId="34" fillId="39" borderId="42" xfId="70" applyFont="1" applyFill="1" applyBorder="1" applyAlignment="1" applyProtection="1">
      <alignment horizontal="left"/>
      <protection locked="0"/>
    </xf>
    <xf numFmtId="0" fontId="34" fillId="39" borderId="169" xfId="70" applyFont="1" applyFill="1" applyBorder="1" applyAlignment="1" applyProtection="1">
      <alignment horizontal="left"/>
      <protection locked="0"/>
    </xf>
    <xf numFmtId="0" fontId="27" fillId="0" borderId="42" xfId="70" applyFont="1" applyBorder="1" applyAlignment="1" applyProtection="1">
      <alignment horizontal="center" vertical="center"/>
      <protection locked="0"/>
    </xf>
    <xf numFmtId="170" fontId="26" fillId="0" borderId="42" xfId="70" applyNumberFormat="1" applyFont="1" applyBorder="1" applyAlignment="1" applyProtection="1">
      <alignment horizontal="center"/>
      <protection/>
    </xf>
    <xf numFmtId="170" fontId="26" fillId="0" borderId="169" xfId="70" applyNumberFormat="1" applyFont="1" applyBorder="1" applyAlignment="1" applyProtection="1">
      <alignment horizontal="center"/>
      <protection/>
    </xf>
    <xf numFmtId="0" fontId="37" fillId="39" borderId="42" xfId="70" applyFont="1" applyFill="1" applyBorder="1" applyAlignment="1" applyProtection="1">
      <alignment horizontal="left"/>
      <protection locked="0"/>
    </xf>
    <xf numFmtId="0" fontId="37" fillId="39" borderId="169" xfId="70" applyFont="1" applyFill="1" applyBorder="1" applyAlignment="1" applyProtection="1">
      <alignment horizontal="left"/>
      <protection locked="0"/>
    </xf>
    <xf numFmtId="0" fontId="50" fillId="87" borderId="163" xfId="70" applyFont="1" applyFill="1" applyBorder="1" applyAlignment="1" applyProtection="1">
      <alignment horizontal="center" vertical="center" wrapText="1"/>
      <protection locked="0"/>
    </xf>
    <xf numFmtId="0" fontId="50" fillId="87" borderId="168" xfId="70" applyFont="1" applyFill="1" applyBorder="1" applyAlignment="1" applyProtection="1">
      <alignment horizontal="center" vertical="center" wrapText="1"/>
      <protection locked="0"/>
    </xf>
    <xf numFmtId="0" fontId="50" fillId="87" borderId="170" xfId="70" applyFont="1" applyFill="1" applyBorder="1" applyAlignment="1" applyProtection="1">
      <alignment horizontal="center" vertical="center" wrapText="1"/>
      <protection locked="0"/>
    </xf>
    <xf numFmtId="0" fontId="34" fillId="33" borderId="182" xfId="70" applyFont="1" applyFill="1" applyBorder="1" applyAlignment="1" applyProtection="1">
      <alignment horizontal="left"/>
      <protection locked="0"/>
    </xf>
    <xf numFmtId="0" fontId="34" fillId="33" borderId="165" xfId="70" applyFont="1" applyFill="1" applyBorder="1" applyAlignment="1" applyProtection="1">
      <alignment horizontal="left"/>
      <protection locked="0"/>
    </xf>
    <xf numFmtId="0" fontId="28" fillId="0" borderId="42" xfId="70" applyFont="1" applyBorder="1" applyAlignment="1" applyProtection="1">
      <alignment horizontal="center"/>
      <protection locked="0"/>
    </xf>
    <xf numFmtId="0" fontId="28" fillId="0" borderId="169" xfId="70" applyFont="1" applyBorder="1" applyAlignment="1" applyProtection="1">
      <alignment horizontal="center"/>
      <protection locked="0"/>
    </xf>
    <xf numFmtId="170" fontId="28" fillId="0" borderId="42" xfId="70" applyNumberFormat="1" applyFont="1" applyBorder="1" applyAlignment="1" applyProtection="1">
      <alignment horizontal="center"/>
      <protection/>
    </xf>
    <xf numFmtId="170" fontId="28" fillId="0" borderId="169" xfId="70" applyNumberFormat="1" applyFont="1" applyBorder="1" applyAlignment="1" applyProtection="1">
      <alignment horizontal="center"/>
      <protection/>
    </xf>
    <xf numFmtId="0" fontId="34" fillId="33" borderId="103" xfId="70" applyFont="1" applyFill="1" applyBorder="1" applyAlignment="1" applyProtection="1">
      <alignment horizontal="left"/>
      <protection locked="0"/>
    </xf>
    <xf numFmtId="0" fontId="34" fillId="33" borderId="171" xfId="70" applyFont="1" applyFill="1" applyBorder="1" applyAlignment="1" applyProtection="1">
      <alignment horizontal="left"/>
      <protection locked="0"/>
    </xf>
    <xf numFmtId="0" fontId="27" fillId="0" borderId="103" xfId="70" applyFont="1" applyBorder="1" applyAlignment="1" applyProtection="1">
      <alignment horizontal="center" vertical="center"/>
      <protection locked="0"/>
    </xf>
    <xf numFmtId="0" fontId="28" fillId="0" borderId="103" xfId="70" applyFont="1" applyBorder="1" applyAlignment="1" applyProtection="1">
      <alignment horizontal="center"/>
      <protection locked="0"/>
    </xf>
    <xf numFmtId="0" fontId="28" fillId="0" borderId="171" xfId="70" applyFont="1" applyBorder="1" applyAlignment="1" applyProtection="1">
      <alignment horizontal="center"/>
      <protection locked="0"/>
    </xf>
    <xf numFmtId="0" fontId="34" fillId="39" borderId="103" xfId="70" applyFont="1" applyFill="1" applyBorder="1" applyAlignment="1" applyProtection="1">
      <alignment horizontal="left"/>
      <protection locked="0"/>
    </xf>
    <xf numFmtId="0" fontId="34" fillId="39" borderId="171" xfId="70" applyFont="1" applyFill="1" applyBorder="1" applyAlignment="1" applyProtection="1">
      <alignment horizontal="left"/>
      <protection locked="0"/>
    </xf>
    <xf numFmtId="0" fontId="18" fillId="0" borderId="310" xfId="0" applyFont="1" applyBorder="1" applyAlignment="1">
      <alignment horizontal="center" vertical="center" textRotation="90" wrapText="1"/>
    </xf>
    <xf numFmtId="0" fontId="18" fillId="0" borderId="311" xfId="0" applyFont="1" applyBorder="1" applyAlignment="1">
      <alignment horizontal="center" vertical="center" textRotation="90" wrapText="1"/>
    </xf>
    <xf numFmtId="0" fontId="18" fillId="0" borderId="312" xfId="0" applyFont="1" applyBorder="1" applyAlignment="1">
      <alignment horizontal="center" vertical="center" textRotation="90" wrapText="1"/>
    </xf>
    <xf numFmtId="0" fontId="0" fillId="0" borderId="313" xfId="0" applyBorder="1" applyAlignment="1">
      <alignment horizontal="center" vertical="center"/>
    </xf>
    <xf numFmtId="0" fontId="0" fillId="0" borderId="314" xfId="0" applyBorder="1" applyAlignment="1">
      <alignment horizontal="center" vertical="center"/>
    </xf>
    <xf numFmtId="0" fontId="18" fillId="34" borderId="315" xfId="0" applyFont="1" applyFill="1" applyBorder="1" applyAlignment="1">
      <alignment horizontal="center" vertical="center" textRotation="90" wrapText="1"/>
    </xf>
    <xf numFmtId="0" fontId="18" fillId="34" borderId="316" xfId="0" applyFont="1" applyFill="1" applyBorder="1" applyAlignment="1">
      <alignment horizontal="center" vertical="center" textRotation="90" wrapText="1"/>
    </xf>
    <xf numFmtId="0" fontId="18" fillId="34" borderId="317" xfId="0" applyFont="1" applyFill="1" applyBorder="1" applyAlignment="1">
      <alignment horizontal="center" vertical="center" textRotation="90" wrapText="1"/>
    </xf>
    <xf numFmtId="0" fontId="69" fillId="38" borderId="182" xfId="0" applyFont="1" applyFill="1" applyBorder="1" applyAlignment="1">
      <alignment horizontal="center" vertical="center" wrapText="1"/>
    </xf>
    <xf numFmtId="0" fontId="0" fillId="6" borderId="106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6" borderId="318" xfId="0" applyFont="1" applyFill="1" applyBorder="1" applyAlignment="1">
      <alignment horizontal="center" vertical="center" wrapText="1"/>
    </xf>
    <xf numFmtId="0" fontId="0" fillId="6" borderId="319" xfId="0" applyFont="1" applyFill="1" applyBorder="1" applyAlignment="1">
      <alignment horizontal="center" vertical="center" wrapText="1"/>
    </xf>
    <xf numFmtId="0" fontId="0" fillId="6" borderId="320" xfId="0" applyFont="1" applyFill="1" applyBorder="1" applyAlignment="1">
      <alignment horizontal="center" vertical="center" wrapText="1"/>
    </xf>
    <xf numFmtId="0" fontId="0" fillId="6" borderId="3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107" fillId="0" borderId="42" xfId="0" applyFont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/>
    </xf>
    <xf numFmtId="0" fontId="109" fillId="0" borderId="171" xfId="0" applyFont="1" applyBorder="1" applyAlignment="1">
      <alignment horizontal="center" vertical="center"/>
    </xf>
    <xf numFmtId="0" fontId="97" fillId="6" borderId="322" xfId="0" applyFont="1" applyFill="1" applyBorder="1" applyAlignment="1">
      <alignment horizontal="center" vertical="center" wrapText="1"/>
    </xf>
    <xf numFmtId="0" fontId="97" fillId="6" borderId="323" xfId="0" applyFont="1" applyFill="1" applyBorder="1" applyAlignment="1">
      <alignment horizontal="center" vertical="center" wrapText="1"/>
    </xf>
    <xf numFmtId="0" fontId="97" fillId="6" borderId="324" xfId="0" applyFont="1" applyFill="1" applyBorder="1" applyAlignment="1">
      <alignment horizontal="center" vertical="center" wrapText="1"/>
    </xf>
    <xf numFmtId="0" fontId="0" fillId="18" borderId="325" xfId="0" applyFont="1" applyFill="1" applyBorder="1" applyAlignment="1">
      <alignment horizontal="center" vertical="center" wrapText="1"/>
    </xf>
    <xf numFmtId="0" fontId="0" fillId="18" borderId="326" xfId="0" applyFont="1" applyFill="1" applyBorder="1" applyAlignment="1">
      <alignment horizontal="center" vertical="center" wrapText="1"/>
    </xf>
    <xf numFmtId="0" fontId="0" fillId="18" borderId="327" xfId="0" applyFont="1" applyFill="1" applyBorder="1" applyAlignment="1">
      <alignment horizontal="center" vertical="center" wrapText="1"/>
    </xf>
    <xf numFmtId="170" fontId="29" fillId="83" borderId="42" xfId="0" applyNumberFormat="1" applyFont="1" applyFill="1" applyBorder="1" applyAlignment="1">
      <alignment horizontal="center" vertical="center"/>
    </xf>
    <xf numFmtId="0" fontId="0" fillId="6" borderId="243" xfId="0" applyFont="1" applyFill="1" applyBorder="1" applyAlignment="1">
      <alignment horizontal="center" vertical="center" wrapText="1"/>
    </xf>
    <xf numFmtId="0" fontId="0" fillId="6" borderId="328" xfId="0" applyFont="1" applyFill="1" applyBorder="1" applyAlignment="1">
      <alignment horizontal="center" vertical="center" wrapText="1"/>
    </xf>
    <xf numFmtId="170" fontId="147" fillId="65" borderId="110" xfId="0" applyNumberFormat="1" applyFont="1" applyFill="1" applyBorder="1" applyAlignment="1">
      <alignment horizontal="center" vertical="top" wrapText="1"/>
    </xf>
    <xf numFmtId="170" fontId="147" fillId="65" borderId="146" xfId="0" applyNumberFormat="1" applyFont="1" applyFill="1" applyBorder="1" applyAlignment="1">
      <alignment horizontal="center" vertical="top" wrapText="1"/>
    </xf>
    <xf numFmtId="170" fontId="147" fillId="65" borderId="329" xfId="0" applyNumberFormat="1" applyFont="1" applyFill="1" applyBorder="1" applyAlignment="1">
      <alignment horizontal="center" vertical="top" wrapText="1"/>
    </xf>
    <xf numFmtId="170" fontId="71" fillId="83" borderId="42" xfId="0" applyNumberFormat="1" applyFont="1" applyFill="1" applyBorder="1" applyAlignment="1">
      <alignment horizontal="center" vertical="center"/>
    </xf>
    <xf numFmtId="0" fontId="141" fillId="34" borderId="126" xfId="0" applyFont="1" applyFill="1" applyBorder="1" applyAlignment="1">
      <alignment horizontal="center" vertical="center" wrapText="1"/>
    </xf>
    <xf numFmtId="0" fontId="141" fillId="34" borderId="108" xfId="0" applyFont="1" applyFill="1" applyBorder="1" applyAlignment="1">
      <alignment horizontal="center" vertical="center" wrapText="1"/>
    </xf>
    <xf numFmtId="0" fontId="141" fillId="34" borderId="25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88" fillId="0" borderId="108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0" fillId="0" borderId="330" xfId="0" applyNumberFormat="1" applyBorder="1" applyAlignment="1">
      <alignment horizontal="center" vertical="center" wrapText="1"/>
    </xf>
    <xf numFmtId="0" fontId="0" fillId="0" borderId="331" xfId="0" applyNumberFormat="1" applyBorder="1" applyAlignment="1">
      <alignment horizontal="center" vertical="center" wrapText="1"/>
    </xf>
    <xf numFmtId="0" fontId="141" fillId="0" borderId="149" xfId="0" applyFont="1" applyBorder="1" applyAlignment="1">
      <alignment horizontal="center" vertical="center"/>
    </xf>
    <xf numFmtId="0" fontId="171" fillId="0" borderId="126" xfId="0" applyFont="1" applyBorder="1" applyAlignment="1">
      <alignment horizontal="center" vertical="center"/>
    </xf>
    <xf numFmtId="0" fontId="171" fillId="0" borderId="108" xfId="0" applyFont="1" applyBorder="1" applyAlignment="1">
      <alignment horizontal="center" vertical="center"/>
    </xf>
    <xf numFmtId="0" fontId="171" fillId="0" borderId="2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72" fillId="0" borderId="126" xfId="0" applyFont="1" applyBorder="1" applyAlignment="1">
      <alignment horizontal="center"/>
    </xf>
    <xf numFmtId="0" fontId="72" fillId="0" borderId="108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72" fillId="0" borderId="126" xfId="0" applyFont="1" applyBorder="1" applyAlignment="1">
      <alignment horizontal="center" vertical="center"/>
    </xf>
    <xf numFmtId="0" fontId="72" fillId="0" borderId="108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6" fillId="26" borderId="332" xfId="0" applyFont="1" applyFill="1" applyBorder="1" applyAlignment="1">
      <alignment horizontal="center" vertical="center" wrapText="1"/>
    </xf>
    <xf numFmtId="0" fontId="77" fillId="37" borderId="333" xfId="0" applyFont="1" applyFill="1" applyBorder="1" applyAlignment="1">
      <alignment horizontal="center" vertical="center" wrapText="1"/>
    </xf>
    <xf numFmtId="0" fontId="77" fillId="37" borderId="334" xfId="0" applyFont="1" applyFill="1" applyBorder="1" applyAlignment="1">
      <alignment horizontal="center" vertical="center" wrapText="1"/>
    </xf>
    <xf numFmtId="0" fontId="50" fillId="24" borderId="335" xfId="0" applyFont="1" applyFill="1" applyBorder="1" applyAlignment="1">
      <alignment horizontal="left"/>
    </xf>
    <xf numFmtId="0" fontId="50" fillId="24" borderId="45" xfId="0" applyFont="1" applyFill="1" applyBorder="1" applyAlignment="1">
      <alignment horizontal="left"/>
    </xf>
    <xf numFmtId="0" fontId="50" fillId="24" borderId="63" xfId="0" applyFont="1" applyFill="1" applyBorder="1" applyAlignment="1">
      <alignment horizontal="left"/>
    </xf>
    <xf numFmtId="0" fontId="77" fillId="37" borderId="336" xfId="0" applyFont="1" applyFill="1" applyBorder="1" applyAlignment="1">
      <alignment horizontal="left" vertical="center" wrapText="1" indent="1"/>
    </xf>
    <xf numFmtId="0" fontId="77" fillId="37" borderId="337" xfId="0" applyFont="1" applyFill="1" applyBorder="1" applyAlignment="1">
      <alignment horizontal="left" vertical="center" wrapText="1" indent="1"/>
    </xf>
    <xf numFmtId="0" fontId="77" fillId="37" borderId="338" xfId="0" applyFont="1" applyFill="1" applyBorder="1" applyAlignment="1">
      <alignment horizontal="left" vertical="center" wrapText="1" indent="1"/>
    </xf>
    <xf numFmtId="0" fontId="77" fillId="37" borderId="122" xfId="0" applyFont="1" applyFill="1" applyBorder="1" applyAlignment="1">
      <alignment horizontal="left" vertical="center" wrapText="1" indent="1"/>
    </xf>
    <xf numFmtId="0" fontId="77" fillId="37" borderId="338" xfId="0" applyFont="1" applyFill="1" applyBorder="1" applyAlignment="1">
      <alignment horizontal="center" vertical="center" wrapText="1"/>
    </xf>
    <xf numFmtId="0" fontId="77" fillId="37" borderId="122" xfId="0" applyFont="1" applyFill="1" applyBorder="1" applyAlignment="1">
      <alignment horizontal="center" vertical="center" wrapText="1"/>
    </xf>
    <xf numFmtId="0" fontId="79" fillId="37" borderId="339" xfId="0" applyFont="1" applyFill="1" applyBorder="1" applyAlignment="1">
      <alignment horizontal="center" vertical="center" wrapText="1"/>
    </xf>
    <xf numFmtId="0" fontId="79" fillId="37" borderId="340" xfId="0" applyFont="1" applyFill="1" applyBorder="1" applyAlignment="1">
      <alignment horizontal="center" vertical="center" wrapText="1"/>
    </xf>
    <xf numFmtId="0" fontId="19" fillId="0" borderId="341" xfId="0" applyFont="1" applyBorder="1" applyAlignment="1">
      <alignment horizontal="left" vertical="center" wrapText="1" indent="1"/>
    </xf>
    <xf numFmtId="0" fontId="19" fillId="0" borderId="342" xfId="0" applyFont="1" applyBorder="1" applyAlignment="1">
      <alignment horizontal="left" vertical="center" wrapText="1" indent="1"/>
    </xf>
    <xf numFmtId="0" fontId="19" fillId="0" borderId="343" xfId="0" applyFont="1" applyBorder="1" applyAlignment="1">
      <alignment horizontal="left" vertical="center" wrapText="1" indent="1"/>
    </xf>
    <xf numFmtId="0" fontId="19" fillId="0" borderId="344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345" xfId="0" applyFont="1" applyBorder="1" applyAlignment="1">
      <alignment horizontal="left" vertical="center" wrapText="1" indent="1"/>
    </xf>
    <xf numFmtId="0" fontId="0" fillId="0" borderId="346" xfId="0" applyBorder="1" applyAlignment="1">
      <alignment horizontal="left" wrapText="1" indent="1"/>
    </xf>
    <xf numFmtId="0" fontId="0" fillId="0" borderId="226" xfId="0" applyBorder="1" applyAlignment="1">
      <alignment horizontal="left" wrapText="1" indent="1"/>
    </xf>
    <xf numFmtId="0" fontId="0" fillId="0" borderId="347" xfId="0" applyBorder="1" applyAlignment="1">
      <alignment horizontal="left" wrapText="1" indent="1"/>
    </xf>
    <xf numFmtId="0" fontId="0" fillId="0" borderId="346" xfId="0" applyBorder="1" applyAlignment="1">
      <alignment horizontal="left" indent="1"/>
    </xf>
    <xf numFmtId="0" fontId="0" fillId="0" borderId="226" xfId="0" applyBorder="1" applyAlignment="1">
      <alignment horizontal="left" indent="1"/>
    </xf>
    <xf numFmtId="0" fontId="0" fillId="0" borderId="347" xfId="0" applyBorder="1" applyAlignment="1">
      <alignment horizontal="left" indent="1"/>
    </xf>
    <xf numFmtId="0" fontId="50" fillId="26" borderId="348" xfId="0" applyFont="1" applyFill="1" applyBorder="1" applyAlignment="1">
      <alignment horizontal="left" indent="1"/>
    </xf>
    <xf numFmtId="0" fontId="50" fillId="26" borderId="349" xfId="0" applyFont="1" applyFill="1" applyBorder="1" applyAlignment="1">
      <alignment horizontal="left" indent="1"/>
    </xf>
    <xf numFmtId="0" fontId="50" fillId="26" borderId="237" xfId="0" applyFont="1" applyFill="1" applyBorder="1" applyAlignment="1">
      <alignment horizontal="left" indent="1"/>
    </xf>
    <xf numFmtId="0" fontId="0" fillId="0" borderId="350" xfId="0" applyBorder="1" applyAlignment="1">
      <alignment horizontal="left" indent="1"/>
    </xf>
    <xf numFmtId="0" fontId="0" fillId="0" borderId="351" xfId="0" applyBorder="1" applyAlignment="1">
      <alignment horizontal="left" indent="1"/>
    </xf>
    <xf numFmtId="0" fontId="0" fillId="0" borderId="352" xfId="0" applyBorder="1" applyAlignment="1">
      <alignment horizontal="left" indent="1"/>
    </xf>
    <xf numFmtId="0" fontId="157" fillId="0" borderId="353" xfId="0" applyFont="1" applyBorder="1" applyAlignment="1">
      <alignment horizontal="center" vertical="center" wrapText="1"/>
    </xf>
    <xf numFmtId="0" fontId="157" fillId="0" borderId="354" xfId="0" applyFont="1" applyBorder="1" applyAlignment="1">
      <alignment horizontal="center" vertical="center" wrapText="1"/>
    </xf>
    <xf numFmtId="0" fontId="157" fillId="0" borderId="355" xfId="0" applyFont="1" applyBorder="1" applyAlignment="1">
      <alignment horizontal="center" vertical="center" wrapText="1"/>
    </xf>
    <xf numFmtId="0" fontId="157" fillId="0" borderId="356" xfId="0" applyFont="1" applyBorder="1" applyAlignment="1">
      <alignment horizontal="center" vertical="center" wrapText="1"/>
    </xf>
    <xf numFmtId="0" fontId="157" fillId="0" borderId="42" xfId="0" applyFont="1" applyBorder="1" applyAlignment="1">
      <alignment horizontal="center" vertical="center" wrapText="1"/>
    </xf>
    <xf numFmtId="0" fontId="157" fillId="0" borderId="357" xfId="0" applyFont="1" applyBorder="1" applyAlignment="1">
      <alignment horizontal="center" vertical="center" wrapText="1"/>
    </xf>
    <xf numFmtId="0" fontId="157" fillId="0" borderId="358" xfId="0" applyFont="1" applyBorder="1" applyAlignment="1">
      <alignment horizontal="center" vertical="center" wrapText="1"/>
    </xf>
    <xf numFmtId="0" fontId="157" fillId="0" borderId="359" xfId="0" applyFont="1" applyBorder="1" applyAlignment="1">
      <alignment horizontal="center" vertical="center" wrapText="1"/>
    </xf>
    <xf numFmtId="0" fontId="157" fillId="0" borderId="360" xfId="0" applyFont="1" applyBorder="1" applyAlignment="1">
      <alignment horizontal="center" vertical="center" wrapText="1"/>
    </xf>
    <xf numFmtId="0" fontId="0" fillId="0" borderId="361" xfId="0" applyBorder="1" applyAlignment="1">
      <alignment horizontal="center"/>
    </xf>
    <xf numFmtId="0" fontId="18" fillId="68" borderId="362" xfId="0" applyFont="1" applyFill="1" applyBorder="1" applyAlignment="1">
      <alignment horizontal="center" vertical="center"/>
    </xf>
    <xf numFmtId="0" fontId="18" fillId="68" borderId="226" xfId="0" applyFont="1" applyFill="1" applyBorder="1" applyAlignment="1">
      <alignment horizontal="center" vertical="center"/>
    </xf>
    <xf numFmtId="164" fontId="45" fillId="88" borderId="226" xfId="0" applyNumberFormat="1" applyFont="1" applyFill="1" applyBorder="1" applyAlignment="1">
      <alignment horizontal="center" vertical="center" wrapText="1"/>
    </xf>
    <xf numFmtId="176" fontId="45" fillId="88" borderId="226" xfId="0" applyNumberFormat="1" applyFont="1" applyFill="1" applyBorder="1" applyAlignment="1">
      <alignment horizontal="center" vertical="center" wrapText="1"/>
    </xf>
    <xf numFmtId="176" fontId="45" fillId="88" borderId="363" xfId="0" applyNumberFormat="1" applyFont="1" applyFill="1" applyBorder="1" applyAlignment="1">
      <alignment horizontal="center" vertical="center" wrapText="1"/>
    </xf>
    <xf numFmtId="0" fontId="18" fillId="34" borderId="362" xfId="0" applyFont="1" applyFill="1" applyBorder="1" applyAlignment="1">
      <alignment horizontal="center" vertical="center"/>
    </xf>
    <xf numFmtId="0" fontId="18" fillId="34" borderId="226" xfId="0" applyFont="1" applyFill="1" applyBorder="1" applyAlignment="1">
      <alignment horizontal="center" vertical="center"/>
    </xf>
    <xf numFmtId="164" fontId="45" fillId="35" borderId="226" xfId="0" applyNumberFormat="1" applyFont="1" applyFill="1" applyBorder="1" applyAlignment="1">
      <alignment horizontal="center" vertical="center" wrapText="1"/>
    </xf>
    <xf numFmtId="176" fontId="45" fillId="35" borderId="226" xfId="0" applyNumberFormat="1" applyFont="1" applyFill="1" applyBorder="1" applyAlignment="1">
      <alignment horizontal="center" vertical="center" wrapText="1"/>
    </xf>
    <xf numFmtId="176" fontId="45" fillId="35" borderId="363" xfId="0" applyNumberFormat="1" applyFont="1" applyFill="1" applyBorder="1" applyAlignment="1">
      <alignment horizontal="center" vertical="center" wrapText="1"/>
    </xf>
    <xf numFmtId="0" fontId="18" fillId="69" borderId="362" xfId="0" applyFont="1" applyFill="1" applyBorder="1" applyAlignment="1">
      <alignment horizontal="center" vertical="center"/>
    </xf>
    <xf numFmtId="0" fontId="18" fillId="69" borderId="226" xfId="0" applyFont="1" applyFill="1" applyBorder="1" applyAlignment="1">
      <alignment horizontal="center" vertical="center"/>
    </xf>
    <xf numFmtId="164" fontId="18" fillId="69" borderId="226" xfId="0" applyNumberFormat="1" applyFont="1" applyFill="1" applyBorder="1" applyAlignment="1">
      <alignment horizontal="center" vertical="center"/>
    </xf>
    <xf numFmtId="176" fontId="45" fillId="89" borderId="226" xfId="0" applyNumberFormat="1" applyFont="1" applyFill="1" applyBorder="1" applyAlignment="1">
      <alignment horizontal="center" vertical="center" wrapText="1"/>
    </xf>
    <xf numFmtId="176" fontId="45" fillId="89" borderId="363" xfId="0" applyNumberFormat="1" applyFont="1" applyFill="1" applyBorder="1" applyAlignment="1">
      <alignment horizontal="center" vertical="center" wrapText="1"/>
    </xf>
    <xf numFmtId="0" fontId="172" fillId="0" borderId="182" xfId="0" applyFont="1" applyBorder="1" applyAlignment="1">
      <alignment horizontal="center" vertical="center"/>
    </xf>
    <xf numFmtId="0" fontId="172" fillId="0" borderId="42" xfId="0" applyFont="1" applyBorder="1" applyAlignment="1">
      <alignment horizontal="center" vertical="center"/>
    </xf>
    <xf numFmtId="0" fontId="172" fillId="0" borderId="103" xfId="0" applyFont="1" applyBorder="1" applyAlignment="1">
      <alignment horizontal="center" vertical="center"/>
    </xf>
    <xf numFmtId="0" fontId="172" fillId="0" borderId="182" xfId="0" applyFont="1" applyBorder="1" applyAlignment="1">
      <alignment horizontal="center" vertical="center" wrapText="1"/>
    </xf>
    <xf numFmtId="0" fontId="172" fillId="0" borderId="42" xfId="0" applyFont="1" applyBorder="1" applyAlignment="1">
      <alignment horizontal="center" vertical="center" wrapText="1"/>
    </xf>
    <xf numFmtId="0" fontId="172" fillId="0" borderId="103" xfId="0" applyFont="1" applyBorder="1" applyAlignment="1">
      <alignment horizontal="center" vertical="center" wrapText="1"/>
    </xf>
    <xf numFmtId="0" fontId="172" fillId="0" borderId="165" xfId="0" applyFont="1" applyBorder="1" applyAlignment="1">
      <alignment horizontal="center" vertical="center" wrapText="1"/>
    </xf>
    <xf numFmtId="0" fontId="172" fillId="0" borderId="169" xfId="0" applyFont="1" applyBorder="1" applyAlignment="1">
      <alignment horizontal="center" vertical="center" wrapText="1"/>
    </xf>
    <xf numFmtId="0" fontId="172" fillId="0" borderId="171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1" fillId="0" borderId="155" xfId="0" applyFont="1" applyBorder="1" applyAlignment="1">
      <alignment horizontal="center" vertical="center" wrapText="1"/>
    </xf>
    <xf numFmtId="0" fontId="71" fillId="0" borderId="120" xfId="0" applyFont="1" applyBorder="1" applyAlignment="1">
      <alignment horizontal="center" vertical="center" wrapText="1"/>
    </xf>
    <xf numFmtId="0" fontId="71" fillId="0" borderId="168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164" fontId="78" fillId="36" borderId="120" xfId="0" applyNumberFormat="1" applyFont="1" applyFill="1" applyBorder="1" applyAlignment="1">
      <alignment horizontal="center" vertical="center" wrapText="1"/>
    </xf>
    <xf numFmtId="164" fontId="78" fillId="36" borderId="42" xfId="0" applyNumberFormat="1" applyFont="1" applyFill="1" applyBorder="1" applyAlignment="1">
      <alignment horizontal="center" vertical="center" wrapText="1"/>
    </xf>
    <xf numFmtId="0" fontId="160" fillId="37" borderId="120" xfId="0" applyFont="1" applyFill="1" applyBorder="1" applyAlignment="1">
      <alignment horizontal="center" vertical="center"/>
    </xf>
    <xf numFmtId="0" fontId="160" fillId="37" borderId="42" xfId="0" applyFont="1" applyFill="1" applyBorder="1" applyAlignment="1">
      <alignment horizontal="center" vertical="center"/>
    </xf>
    <xf numFmtId="0" fontId="160" fillId="90" borderId="180" xfId="0" applyFont="1" applyFill="1" applyBorder="1" applyAlignment="1">
      <alignment horizontal="center" vertical="center"/>
    </xf>
    <xf numFmtId="0" fontId="160" fillId="90" borderId="169" xfId="0" applyFont="1" applyFill="1" applyBorder="1" applyAlignment="1">
      <alignment horizontal="center" vertical="center"/>
    </xf>
    <xf numFmtId="0" fontId="161" fillId="0" borderId="163" xfId="0" applyFont="1" applyBorder="1" applyAlignment="1">
      <alignment horizontal="center" vertical="center"/>
    </xf>
    <xf numFmtId="0" fontId="161" fillId="0" borderId="182" xfId="0" applyFont="1" applyBorder="1" applyAlignment="1">
      <alignment horizontal="center" vertical="center"/>
    </xf>
    <xf numFmtId="0" fontId="161" fillId="0" borderId="168" xfId="0" applyFont="1" applyBorder="1" applyAlignment="1">
      <alignment horizontal="center" vertical="center"/>
    </xf>
    <xf numFmtId="0" fontId="161" fillId="0" borderId="42" xfId="0" applyFont="1" applyBorder="1" applyAlignment="1">
      <alignment horizontal="center" vertical="center"/>
    </xf>
    <xf numFmtId="0" fontId="161" fillId="0" borderId="170" xfId="0" applyFont="1" applyBorder="1" applyAlignment="1">
      <alignment horizontal="center" vertical="center"/>
    </xf>
    <xf numFmtId="0" fontId="161" fillId="0" borderId="103" xfId="0" applyFont="1" applyBorder="1" applyAlignment="1">
      <alignment horizontal="center" vertical="center"/>
    </xf>
    <xf numFmtId="164" fontId="78" fillId="24" borderId="42" xfId="0" applyNumberFormat="1" applyFont="1" applyFill="1" applyBorder="1" applyAlignment="1">
      <alignment horizontal="center" vertical="center" wrapText="1"/>
    </xf>
    <xf numFmtId="0" fontId="160" fillId="0" borderId="169" xfId="0" applyFont="1" applyBorder="1" applyAlignment="1">
      <alignment horizontal="center" vertical="center"/>
    </xf>
    <xf numFmtId="164" fontId="160" fillId="0" borderId="42" xfId="0" applyNumberFormat="1" applyFont="1" applyBorder="1" applyAlignment="1">
      <alignment horizontal="center" vertical="center"/>
    </xf>
    <xf numFmtId="0" fontId="160" fillId="25" borderId="42" xfId="0" applyFont="1" applyFill="1" applyBorder="1" applyAlignment="1">
      <alignment horizontal="center" vertical="center"/>
    </xf>
    <xf numFmtId="0" fontId="160" fillId="25" borderId="169" xfId="0" applyFont="1" applyFill="1" applyBorder="1" applyAlignment="1">
      <alignment horizontal="center" vertical="center"/>
    </xf>
    <xf numFmtId="0" fontId="71" fillId="0" borderId="364" xfId="0" applyFont="1" applyBorder="1" applyAlignment="1">
      <alignment horizontal="center" vertical="center" wrapText="1"/>
    </xf>
    <xf numFmtId="0" fontId="71" fillId="0" borderId="110" xfId="0" applyFont="1" applyBorder="1" applyAlignment="1">
      <alignment horizontal="center" vertical="center" wrapText="1"/>
    </xf>
    <xf numFmtId="164" fontId="78" fillId="24" borderId="110" xfId="0" applyNumberFormat="1" applyFont="1" applyFill="1" applyBorder="1" applyAlignment="1">
      <alignment horizontal="center" vertical="center" wrapText="1"/>
    </xf>
    <xf numFmtId="0" fontId="160" fillId="37" borderId="110" xfId="0" applyFont="1" applyFill="1" applyBorder="1" applyAlignment="1">
      <alignment horizontal="center" vertical="center"/>
    </xf>
    <xf numFmtId="0" fontId="160" fillId="90" borderId="365" xfId="0" applyFont="1" applyFill="1" applyBorder="1" applyAlignment="1">
      <alignment horizontal="center" vertical="center"/>
    </xf>
    <xf numFmtId="0" fontId="71" fillId="0" borderId="366" xfId="0" applyFont="1" applyBorder="1" applyAlignment="1">
      <alignment horizontal="left" vertical="center" wrapText="1" indent="1"/>
    </xf>
    <xf numFmtId="0" fontId="71" fillId="0" borderId="48" xfId="0" applyFont="1" applyBorder="1" applyAlignment="1">
      <alignment horizontal="left" vertical="center" wrapText="1" indent="1"/>
    </xf>
    <xf numFmtId="0" fontId="163" fillId="34" borderId="42" xfId="0" applyFont="1" applyFill="1" applyBorder="1" applyAlignment="1">
      <alignment horizontal="center" vertical="center" wrapText="1"/>
    </xf>
    <xf numFmtId="0" fontId="150" fillId="34" borderId="42" xfId="0" applyFont="1" applyFill="1" applyBorder="1" applyAlignment="1">
      <alignment vertical="center" wrapText="1"/>
    </xf>
    <xf numFmtId="0" fontId="150" fillId="34" borderId="132" xfId="0" applyFont="1" applyFill="1" applyBorder="1" applyAlignment="1">
      <alignment vertical="center" wrapText="1"/>
    </xf>
    <xf numFmtId="0" fontId="45" fillId="34" borderId="278" xfId="0" applyFont="1" applyFill="1" applyBorder="1" applyAlignment="1">
      <alignment horizontal="center" vertical="center" wrapText="1"/>
    </xf>
    <xf numFmtId="0" fontId="45" fillId="34" borderId="135" xfId="0" applyFont="1" applyFill="1" applyBorder="1" applyAlignment="1">
      <alignment horizontal="center" vertical="center" wrapText="1"/>
    </xf>
    <xf numFmtId="0" fontId="150" fillId="37" borderId="42" xfId="0" applyFont="1" applyFill="1" applyBorder="1" applyAlignment="1">
      <alignment horizontal="center" vertical="center" wrapText="1"/>
    </xf>
    <xf numFmtId="0" fontId="87" fillId="37" borderId="132" xfId="0" applyFont="1" applyFill="1" applyBorder="1" applyAlignment="1">
      <alignment horizontal="center" vertical="center"/>
    </xf>
    <xf numFmtId="0" fontId="87" fillId="37" borderId="367" xfId="0" applyFont="1" applyFill="1" applyBorder="1" applyAlignment="1">
      <alignment horizontal="center" vertical="center"/>
    </xf>
    <xf numFmtId="0" fontId="87" fillId="37" borderId="122" xfId="0" applyFont="1" applyFill="1" applyBorder="1" applyAlignment="1">
      <alignment horizontal="center" vertical="center"/>
    </xf>
    <xf numFmtId="0" fontId="18" fillId="41" borderId="42" xfId="0" applyFont="1" applyFill="1" applyBorder="1" applyAlignment="1">
      <alignment horizontal="left" vertical="center" wrapText="1" indent="3"/>
    </xf>
    <xf numFmtId="0" fontId="18" fillId="39" borderId="42" xfId="0" applyFont="1" applyFill="1" applyBorder="1" applyAlignment="1">
      <alignment horizontal="left" vertical="center" wrapText="1" indent="3"/>
    </xf>
    <xf numFmtId="0" fontId="18" fillId="40" borderId="42" xfId="0" applyFont="1" applyFill="1" applyBorder="1" applyAlignment="1">
      <alignment horizontal="left" vertical="center" wrapText="1" indent="3"/>
    </xf>
    <xf numFmtId="0" fontId="18" fillId="61" borderId="42" xfId="0" applyFont="1" applyFill="1" applyBorder="1" applyAlignment="1">
      <alignment horizontal="left" vertical="center" wrapText="1" indent="3"/>
    </xf>
    <xf numFmtId="0" fontId="149" fillId="81" borderId="42" xfId="0" applyFont="1" applyFill="1" applyBorder="1" applyAlignment="1">
      <alignment horizontal="left" vertical="center" wrapText="1" indent="3"/>
    </xf>
    <xf numFmtId="0" fontId="173" fillId="0" borderId="0" xfId="0" applyFont="1" applyAlignment="1">
      <alignment horizontal="center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 horizontal="center" vertical="center"/>
    </xf>
    <xf numFmtId="0" fontId="130" fillId="26" borderId="92" xfId="0" applyFont="1" applyFill="1" applyBorder="1" applyAlignment="1">
      <alignment horizontal="center" vertical="center"/>
    </xf>
    <xf numFmtId="0" fontId="131" fillId="26" borderId="79" xfId="0" applyFont="1" applyFill="1" applyBorder="1" applyAlignment="1">
      <alignment horizontal="center" vertical="center" wrapText="1"/>
    </xf>
    <xf numFmtId="0" fontId="131" fillId="26" borderId="247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vertical="center" wrapText="1"/>
    </xf>
    <xf numFmtId="0" fontId="71" fillId="0" borderId="29" xfId="0" applyFont="1" applyBorder="1" applyAlignment="1">
      <alignment vertical="center" wrapText="1"/>
    </xf>
    <xf numFmtId="0" fontId="71" fillId="0" borderId="29" xfId="0" applyFont="1" applyBorder="1" applyAlignment="1">
      <alignment vertical="center"/>
    </xf>
    <xf numFmtId="0" fontId="71" fillId="0" borderId="157" xfId="0" applyFont="1" applyBorder="1" applyAlignment="1">
      <alignment vertical="center" wrapText="1"/>
    </xf>
    <xf numFmtId="0" fontId="71" fillId="0" borderId="160" xfId="0" applyFont="1" applyBorder="1" applyAlignment="1">
      <alignment vertical="center" wrapText="1"/>
    </xf>
    <xf numFmtId="0" fontId="130" fillId="26" borderId="10" xfId="0" applyFont="1" applyFill="1" applyBorder="1" applyAlignment="1">
      <alignment horizontal="center" vertical="center"/>
    </xf>
    <xf numFmtId="0" fontId="131" fillId="24" borderId="0" xfId="0" applyFont="1" applyFill="1" applyAlignment="1">
      <alignment horizontal="center" vertical="center"/>
    </xf>
    <xf numFmtId="0" fontId="132" fillId="91" borderId="10" xfId="0" applyFont="1" applyFill="1" applyBorder="1" applyAlignment="1">
      <alignment vertical="center"/>
    </xf>
    <xf numFmtId="0" fontId="132" fillId="36" borderId="10" xfId="0" applyFont="1" applyFill="1" applyBorder="1" applyAlignment="1">
      <alignment vertical="center"/>
    </xf>
    <xf numFmtId="0" fontId="132" fillId="92" borderId="10" xfId="0" applyFont="1" applyFill="1" applyBorder="1" applyAlignment="1">
      <alignment vertical="center"/>
    </xf>
    <xf numFmtId="0" fontId="133" fillId="92" borderId="10" xfId="0" applyFont="1" applyFill="1" applyBorder="1" applyAlignment="1">
      <alignment horizontal="center" vertical="center"/>
    </xf>
    <xf numFmtId="0" fontId="132" fillId="64" borderId="10" xfId="0" applyFont="1" applyFill="1" applyBorder="1" applyAlignment="1">
      <alignment horizontal="center" vertical="center"/>
    </xf>
    <xf numFmtId="0" fontId="132" fillId="42" borderId="10" xfId="0" applyFont="1" applyFill="1" applyBorder="1" applyAlignment="1">
      <alignment vertical="center"/>
    </xf>
    <xf numFmtId="0" fontId="133" fillId="42" borderId="10" xfId="0" applyFont="1" applyFill="1" applyBorder="1" applyAlignment="1">
      <alignment horizontal="center" vertical="center"/>
    </xf>
    <xf numFmtId="0" fontId="132" fillId="42" borderId="10" xfId="0" applyFont="1" applyFill="1" applyBorder="1" applyAlignment="1">
      <alignment horizontal="center" vertical="center"/>
    </xf>
    <xf numFmtId="0" fontId="132" fillId="26" borderId="67" xfId="0" applyFont="1" applyFill="1" applyBorder="1" applyAlignment="1">
      <alignment vertical="center"/>
    </xf>
    <xf numFmtId="0" fontId="133" fillId="26" borderId="67" xfId="0" applyFont="1" applyFill="1" applyBorder="1" applyAlignment="1">
      <alignment horizontal="center" vertical="center"/>
    </xf>
    <xf numFmtId="0" fontId="129" fillId="26" borderId="10" xfId="0" applyFont="1" applyFill="1" applyBorder="1" applyAlignment="1">
      <alignment horizontal="center" vertical="center"/>
    </xf>
    <xf numFmtId="0" fontId="174" fillId="26" borderId="42" xfId="0" applyFont="1" applyFill="1" applyBorder="1" applyAlignment="1">
      <alignment horizontal="center" vertical="center"/>
    </xf>
    <xf numFmtId="0" fontId="174" fillId="59" borderId="42" xfId="0" applyFont="1" applyFill="1" applyBorder="1" applyAlignment="1">
      <alignment horizontal="center" vertical="center"/>
    </xf>
    <xf numFmtId="0" fontId="129" fillId="93" borderId="42" xfId="0" applyFont="1" applyFill="1" applyBorder="1" applyAlignment="1">
      <alignment horizontal="center" vertical="center"/>
    </xf>
    <xf numFmtId="0" fontId="174" fillId="37" borderId="42" xfId="0" applyFont="1" applyFill="1" applyBorder="1" applyAlignment="1">
      <alignment horizontal="center"/>
    </xf>
    <xf numFmtId="164" fontId="135" fillId="38" borderId="28" xfId="0" applyNumberFormat="1" applyFont="1" applyFill="1" applyBorder="1" applyAlignment="1">
      <alignment horizontal="center" vertical="center" wrapText="1"/>
    </xf>
    <xf numFmtId="164" fontId="135" fillId="38" borderId="14" xfId="0" applyNumberFormat="1" applyFont="1" applyFill="1" applyBorder="1" applyAlignment="1">
      <alignment horizontal="center" vertical="center" wrapText="1"/>
    </xf>
    <xf numFmtId="164" fontId="135" fillId="38" borderId="130" xfId="0" applyNumberFormat="1" applyFont="1" applyFill="1" applyBorder="1" applyAlignment="1">
      <alignment horizontal="center" vertical="center" wrapText="1"/>
    </xf>
    <xf numFmtId="164" fontId="135" fillId="38" borderId="139" xfId="0" applyNumberFormat="1" applyFont="1" applyFill="1" applyBorder="1" applyAlignment="1">
      <alignment horizontal="center" vertical="center" wrapText="1"/>
    </xf>
    <xf numFmtId="164" fontId="135" fillId="38" borderId="129" xfId="0" applyNumberFormat="1" applyFont="1" applyFill="1" applyBorder="1" applyAlignment="1">
      <alignment horizontal="center" vertical="center" wrapText="1"/>
    </xf>
    <xf numFmtId="164" fontId="135" fillId="38" borderId="140" xfId="0" applyNumberFormat="1" applyFont="1" applyFill="1" applyBorder="1" applyAlignment="1">
      <alignment horizontal="center" vertical="center" wrapText="1"/>
    </xf>
    <xf numFmtId="164" fontId="135" fillId="38" borderId="91" xfId="0" applyNumberFormat="1" applyFont="1" applyFill="1" applyBorder="1" applyAlignment="1">
      <alignment horizontal="center" vertical="center" wrapText="1"/>
    </xf>
    <xf numFmtId="164" fontId="135" fillId="38" borderId="142" xfId="0" applyNumberFormat="1" applyFont="1" applyFill="1" applyBorder="1" applyAlignment="1">
      <alignment horizontal="center" vertical="center" wrapText="1"/>
    </xf>
    <xf numFmtId="164" fontId="135" fillId="38" borderId="128" xfId="0" applyNumberFormat="1" applyFont="1" applyFill="1" applyBorder="1" applyAlignment="1">
      <alignment horizontal="center" vertical="center" wrapText="1"/>
    </xf>
    <xf numFmtId="164" fontId="135" fillId="38" borderId="113" xfId="0" applyNumberFormat="1" applyFont="1" applyFill="1" applyBorder="1" applyAlignment="1">
      <alignment horizontal="center" vertical="center" wrapText="1"/>
    </xf>
    <xf numFmtId="164" fontId="135" fillId="38" borderId="131" xfId="0" applyNumberFormat="1" applyFont="1" applyFill="1" applyBorder="1" applyAlignment="1">
      <alignment horizontal="center" vertical="center" wrapText="1"/>
    </xf>
    <xf numFmtId="0" fontId="131" fillId="26" borderId="13" xfId="0" applyFont="1" applyFill="1" applyBorder="1" applyAlignment="1">
      <alignment horizontal="center" vertical="center" wrapText="1"/>
    </xf>
    <xf numFmtId="0" fontId="133" fillId="91" borderId="13" xfId="0" applyFont="1" applyFill="1" applyBorder="1" applyAlignment="1">
      <alignment horizontal="center" vertical="center"/>
    </xf>
    <xf numFmtId="0" fontId="133" fillId="36" borderId="13" xfId="0" applyFont="1" applyFill="1" applyBorder="1" applyAlignment="1">
      <alignment horizontal="center" vertical="center"/>
    </xf>
    <xf numFmtId="0" fontId="133" fillId="92" borderId="26" xfId="0" applyFont="1" applyFill="1" applyBorder="1" applyAlignment="1">
      <alignment horizontal="center" vertical="center"/>
    </xf>
    <xf numFmtId="0" fontId="132" fillId="64" borderId="26" xfId="0" applyFont="1" applyFill="1" applyBorder="1" applyAlignment="1">
      <alignment horizontal="center" vertical="center"/>
    </xf>
    <xf numFmtId="0" fontId="133" fillId="91" borderId="42" xfId="0" applyFont="1" applyFill="1" applyBorder="1" applyAlignment="1">
      <alignment horizontal="center" vertical="center"/>
    </xf>
    <xf numFmtId="0" fontId="132" fillId="91" borderId="42" xfId="0" applyFont="1" applyFill="1" applyBorder="1" applyAlignment="1">
      <alignment horizontal="center" vertical="center"/>
    </xf>
    <xf numFmtId="0" fontId="133" fillId="36" borderId="42" xfId="0" applyFont="1" applyFill="1" applyBorder="1" applyAlignment="1">
      <alignment horizontal="center" vertical="center"/>
    </xf>
    <xf numFmtId="0" fontId="132" fillId="25" borderId="42" xfId="0" applyFont="1" applyFill="1" applyBorder="1" applyAlignment="1">
      <alignment horizontal="center" vertical="center"/>
    </xf>
    <xf numFmtId="0" fontId="175" fillId="0" borderId="0" xfId="0" applyFont="1" applyAlignment="1">
      <alignment horizontal="center" vertical="center"/>
    </xf>
    <xf numFmtId="0" fontId="176" fillId="0" borderId="0" xfId="0" applyFont="1" applyAlignment="1">
      <alignment/>
    </xf>
    <xf numFmtId="0" fontId="130" fillId="26" borderId="132" xfId="0" applyFont="1" applyFill="1" applyBorder="1" applyAlignment="1">
      <alignment horizontal="center" vertical="center"/>
    </xf>
    <xf numFmtId="0" fontId="130" fillId="26" borderId="367" xfId="0" applyFont="1" applyFill="1" applyBorder="1" applyAlignment="1">
      <alignment horizontal="center" vertical="center"/>
    </xf>
    <xf numFmtId="0" fontId="130" fillId="26" borderId="122" xfId="0" applyFont="1" applyFill="1" applyBorder="1" applyAlignment="1">
      <alignment horizontal="center" vertical="center"/>
    </xf>
    <xf numFmtId="0" fontId="131" fillId="38" borderId="42" xfId="0" applyFont="1" applyFill="1" applyBorder="1" applyAlignment="1">
      <alignment horizontal="center" vertical="center" wrapText="1"/>
    </xf>
    <xf numFmtId="0" fontId="151" fillId="43" borderId="203" xfId="0" applyFont="1" applyFill="1" applyBorder="1" applyAlignment="1">
      <alignment horizontal="center" vertical="center"/>
    </xf>
    <xf numFmtId="0" fontId="151" fillId="54" borderId="368" xfId="0" applyFont="1" applyFill="1" applyBorder="1" applyAlignment="1">
      <alignment horizontal="center"/>
    </xf>
    <xf numFmtId="0" fontId="151" fillId="54" borderId="369" xfId="0" applyFont="1" applyFill="1" applyBorder="1" applyAlignment="1">
      <alignment horizontal="center"/>
    </xf>
    <xf numFmtId="0" fontId="151" fillId="55" borderId="369" xfId="0" applyFont="1" applyFill="1" applyBorder="1" applyAlignment="1">
      <alignment horizontal="center"/>
    </xf>
    <xf numFmtId="0" fontId="151" fillId="42" borderId="369" xfId="0" applyFont="1" applyFill="1" applyBorder="1" applyAlignment="1">
      <alignment horizontal="center"/>
    </xf>
    <xf numFmtId="0" fontId="151" fillId="56" borderId="369" xfId="0" applyFont="1" applyFill="1" applyBorder="1" applyAlignment="1">
      <alignment horizontal="center"/>
    </xf>
    <xf numFmtId="0" fontId="151" fillId="28" borderId="369" xfId="0" applyFont="1" applyFill="1" applyBorder="1" applyAlignment="1">
      <alignment horizontal="center"/>
    </xf>
    <xf numFmtId="0" fontId="151" fillId="28" borderId="370" xfId="0" applyFont="1" applyFill="1" applyBorder="1" applyAlignment="1">
      <alignment horizontal="center"/>
    </xf>
    <xf numFmtId="0" fontId="151" fillId="43" borderId="194" xfId="0" applyFont="1" applyFill="1" applyBorder="1" applyAlignment="1">
      <alignment horizontal="center" vertical="center"/>
    </xf>
    <xf numFmtId="0" fontId="151" fillId="57" borderId="371" xfId="0" applyFont="1" applyFill="1" applyBorder="1" applyAlignment="1">
      <alignment horizontal="center"/>
    </xf>
    <xf numFmtId="0" fontId="151" fillId="94" borderId="372" xfId="0" applyFont="1" applyFill="1" applyBorder="1" applyAlignment="1">
      <alignment horizontal="center" vertical="center"/>
    </xf>
    <xf numFmtId="0" fontId="151" fillId="58" borderId="372" xfId="0" applyFont="1" applyFill="1" applyBorder="1" applyAlignment="1">
      <alignment horizontal="center" vertical="center"/>
    </xf>
    <xf numFmtId="0" fontId="151" fillId="43" borderId="372" xfId="0" applyFont="1" applyFill="1" applyBorder="1" applyAlignment="1">
      <alignment horizontal="center" vertical="center"/>
    </xf>
    <xf numFmtId="0" fontId="151" fillId="43" borderId="373" xfId="0" applyFont="1" applyFill="1" applyBorder="1" applyAlignment="1">
      <alignment horizontal="center" vertical="center"/>
    </xf>
    <xf numFmtId="0" fontId="151" fillId="54" borderId="374" xfId="0" applyFont="1" applyFill="1" applyBorder="1" applyAlignment="1">
      <alignment horizontal="center"/>
    </xf>
    <xf numFmtId="0" fontId="151" fillId="55" borderId="375" xfId="0" applyFont="1" applyFill="1" applyBorder="1" applyAlignment="1">
      <alignment horizontal="center"/>
    </xf>
    <xf numFmtId="0" fontId="151" fillId="42" borderId="375" xfId="0" applyFont="1" applyFill="1" applyBorder="1" applyAlignment="1">
      <alignment horizontal="center"/>
    </xf>
    <xf numFmtId="0" fontId="151" fillId="56" borderId="375" xfId="0" applyFont="1" applyFill="1" applyBorder="1" applyAlignment="1">
      <alignment horizontal="center"/>
    </xf>
    <xf numFmtId="0" fontId="151" fillId="28" borderId="375" xfId="0" applyFont="1" applyFill="1" applyBorder="1" applyAlignment="1">
      <alignment horizontal="center"/>
    </xf>
    <xf numFmtId="0" fontId="151" fillId="28" borderId="376" xfId="0" applyFont="1" applyFill="1" applyBorder="1" applyAlignment="1">
      <alignment horizontal="center"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Percent" xfId="72"/>
    <cellStyle name="Followed Hyperlink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247650</xdr:rowOff>
    </xdr:from>
    <xdr:to>
      <xdr:col>1</xdr:col>
      <xdr:colOff>1143000</xdr:colOff>
      <xdr:row>3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533400" y="247650"/>
          <a:ext cx="914400" cy="12477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3" lon="19439992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707070"/>
                  </a:gs>
                  <a:gs pos="100000">
                    <a:srgbClr val="FFFFFF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12</xdr:col>
      <xdr:colOff>171450</xdr:colOff>
      <xdr:row>4</xdr:row>
      <xdr:rowOff>123825</xdr:rowOff>
    </xdr:from>
    <xdr:to>
      <xdr:col>12</xdr:col>
      <xdr:colOff>457200</xdr:colOff>
      <xdr:row>5</xdr:row>
      <xdr:rowOff>190500</xdr:rowOff>
    </xdr:to>
    <xdr:sp>
      <xdr:nvSpPr>
        <xdr:cNvPr id="2" name="Šípka dolu 5"/>
        <xdr:cNvSpPr>
          <a:spLocks/>
        </xdr:cNvSpPr>
      </xdr:nvSpPr>
      <xdr:spPr>
        <a:xfrm>
          <a:off x="8267700" y="1685925"/>
          <a:ext cx="285750" cy="419100"/>
        </a:xfrm>
        <a:prstGeom prst="downArrow">
          <a:avLst>
            <a:gd name="adj" fmla="val 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2</xdr:row>
      <xdr:rowOff>38100</xdr:rowOff>
    </xdr:from>
    <xdr:ext cx="3667125" cy="2162175"/>
    <xdr:sp>
      <xdr:nvSpPr>
        <xdr:cNvPr id="1" name="Rectangle 1"/>
        <xdr:cNvSpPr>
          <a:spLocks/>
        </xdr:cNvSpPr>
      </xdr:nvSpPr>
      <xdr:spPr>
        <a:xfrm>
          <a:off x="3762375" y="333375"/>
          <a:ext cx="36671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/>
            <a:t>2019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16</xdr:row>
      <xdr:rowOff>0</xdr:rowOff>
    </xdr:from>
    <xdr:to>
      <xdr:col>6</xdr:col>
      <xdr:colOff>295275</xdr:colOff>
      <xdr:row>17</xdr:row>
      <xdr:rowOff>66675</xdr:rowOff>
    </xdr:to>
    <xdr:sp>
      <xdr:nvSpPr>
        <xdr:cNvPr id="1" name="5-cípa hviezda 1"/>
        <xdr:cNvSpPr>
          <a:spLocks/>
        </xdr:cNvSpPr>
      </xdr:nvSpPr>
      <xdr:spPr>
        <a:xfrm>
          <a:off x="5676900" y="5505450"/>
          <a:ext cx="428625" cy="381000"/>
        </a:xfrm>
        <a:custGeom>
          <a:pathLst>
            <a:path h="381000" w="428625">
              <a:moveTo>
                <a:pt x="0" y="145529"/>
              </a:moveTo>
              <a:lnTo>
                <a:pt x="163721" y="145530"/>
              </a:lnTo>
              <a:lnTo>
                <a:pt x="214313" y="0"/>
              </a:lnTo>
              <a:lnTo>
                <a:pt x="264904" y="145530"/>
              </a:lnTo>
              <a:lnTo>
                <a:pt x="428625" y="145529"/>
              </a:lnTo>
              <a:lnTo>
                <a:pt x="296171" y="235470"/>
              </a:lnTo>
              <a:lnTo>
                <a:pt x="346765" y="380999"/>
              </a:lnTo>
              <a:lnTo>
                <a:pt x="214313" y="291056"/>
              </a:lnTo>
              <a:lnTo>
                <a:pt x="81860" y="380999"/>
              </a:lnTo>
              <a:lnTo>
                <a:pt x="132454" y="235470"/>
              </a:lnTo>
              <a:lnTo>
                <a:pt x="0" y="14552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26</xdr:row>
      <xdr:rowOff>161925</xdr:rowOff>
    </xdr:from>
    <xdr:to>
      <xdr:col>3</xdr:col>
      <xdr:colOff>9525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076950"/>
          <a:ext cx="9239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5</xdr:row>
      <xdr:rowOff>152400</xdr:rowOff>
    </xdr:from>
    <xdr:to>
      <xdr:col>10</xdr:col>
      <xdr:colOff>209550</xdr:colOff>
      <xdr:row>13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362075"/>
          <a:ext cx="9144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12</xdr:row>
      <xdr:rowOff>38100</xdr:rowOff>
    </xdr:from>
    <xdr:to>
      <xdr:col>2</xdr:col>
      <xdr:colOff>1190625</xdr:colOff>
      <xdr:row>14</xdr:row>
      <xdr:rowOff>76200</xdr:rowOff>
    </xdr:to>
    <xdr:sp>
      <xdr:nvSpPr>
        <xdr:cNvPr id="1" name="Ovál 2"/>
        <xdr:cNvSpPr>
          <a:spLocks/>
        </xdr:cNvSpPr>
      </xdr:nvSpPr>
      <xdr:spPr>
        <a:xfrm>
          <a:off x="2552700" y="2781300"/>
          <a:ext cx="523875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47625</xdr:rowOff>
    </xdr:from>
    <xdr:to>
      <xdr:col>2</xdr:col>
      <xdr:colOff>600075</xdr:colOff>
      <xdr:row>14</xdr:row>
      <xdr:rowOff>85725</xdr:rowOff>
    </xdr:to>
    <xdr:sp>
      <xdr:nvSpPr>
        <xdr:cNvPr id="2" name="Ovál 2"/>
        <xdr:cNvSpPr>
          <a:spLocks/>
        </xdr:cNvSpPr>
      </xdr:nvSpPr>
      <xdr:spPr>
        <a:xfrm>
          <a:off x="1952625" y="2790825"/>
          <a:ext cx="53340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533400</xdr:colOff>
      <xdr:row>28</xdr:row>
      <xdr:rowOff>57150</xdr:rowOff>
    </xdr:to>
    <xdr:sp>
      <xdr:nvSpPr>
        <xdr:cNvPr id="3" name="Ovál 2"/>
        <xdr:cNvSpPr>
          <a:spLocks/>
        </xdr:cNvSpPr>
      </xdr:nvSpPr>
      <xdr:spPr>
        <a:xfrm>
          <a:off x="1905000" y="5962650"/>
          <a:ext cx="51435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26</xdr:row>
      <xdr:rowOff>9525</xdr:rowOff>
    </xdr:from>
    <xdr:to>
      <xdr:col>2</xdr:col>
      <xdr:colOff>1095375</xdr:colOff>
      <xdr:row>28</xdr:row>
      <xdr:rowOff>47625</xdr:rowOff>
    </xdr:to>
    <xdr:sp>
      <xdr:nvSpPr>
        <xdr:cNvPr id="4" name="Ovál 2"/>
        <xdr:cNvSpPr>
          <a:spLocks/>
        </xdr:cNvSpPr>
      </xdr:nvSpPr>
      <xdr:spPr>
        <a:xfrm>
          <a:off x="2447925" y="5953125"/>
          <a:ext cx="53340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66675</xdr:rowOff>
    </xdr:from>
    <xdr:to>
      <xdr:col>4</xdr:col>
      <xdr:colOff>781050</xdr:colOff>
      <xdr:row>25</xdr:row>
      <xdr:rowOff>200025</xdr:rowOff>
    </xdr:to>
    <xdr:sp>
      <xdr:nvSpPr>
        <xdr:cNvPr id="5" name="Bent-Up Arrow 12"/>
        <xdr:cNvSpPr>
          <a:spLocks/>
        </xdr:cNvSpPr>
      </xdr:nvSpPr>
      <xdr:spPr>
        <a:xfrm>
          <a:off x="4276725" y="5781675"/>
          <a:ext cx="771525" cy="133350"/>
        </a:xfrm>
        <a:custGeom>
          <a:pathLst>
            <a:path h="133350" w="1123950">
              <a:moveTo>
                <a:pt x="0" y="100013"/>
              </a:moveTo>
              <a:lnTo>
                <a:pt x="1073944" y="100013"/>
              </a:lnTo>
              <a:lnTo>
                <a:pt x="1073944" y="33338"/>
              </a:lnTo>
              <a:lnTo>
                <a:pt x="1057275" y="33338"/>
              </a:lnTo>
              <a:lnTo>
                <a:pt x="1090613" y="0"/>
              </a:lnTo>
              <a:lnTo>
                <a:pt x="1123950" y="33338"/>
              </a:lnTo>
              <a:lnTo>
                <a:pt x="1107281" y="33338"/>
              </a:lnTo>
              <a:lnTo>
                <a:pt x="1107281" y="133350"/>
              </a:lnTo>
              <a:lnTo>
                <a:pt x="0" y="133350"/>
              </a:lnTo>
              <a:lnTo>
                <a:pt x="0" y="100013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28575</xdr:rowOff>
    </xdr:from>
    <xdr:to>
      <xdr:col>0</xdr:col>
      <xdr:colOff>695325</xdr:colOff>
      <xdr:row>11</xdr:row>
      <xdr:rowOff>200025</xdr:rowOff>
    </xdr:to>
    <xdr:sp>
      <xdr:nvSpPr>
        <xdr:cNvPr id="6" name="Bent-Up Arrow 13"/>
        <xdr:cNvSpPr>
          <a:spLocks/>
        </xdr:cNvSpPr>
      </xdr:nvSpPr>
      <xdr:spPr>
        <a:xfrm flipH="1">
          <a:off x="47625" y="2543175"/>
          <a:ext cx="647700" cy="171450"/>
        </a:xfrm>
        <a:custGeom>
          <a:pathLst>
            <a:path h="171450" w="1133476">
              <a:moveTo>
                <a:pt x="0" y="128588"/>
              </a:moveTo>
              <a:lnTo>
                <a:pt x="1069182" y="128588"/>
              </a:lnTo>
              <a:lnTo>
                <a:pt x="1069182" y="42863"/>
              </a:lnTo>
              <a:lnTo>
                <a:pt x="1047751" y="42863"/>
              </a:lnTo>
              <a:lnTo>
                <a:pt x="1090614" y="0"/>
              </a:lnTo>
              <a:lnTo>
                <a:pt x="1133476" y="42863"/>
              </a:lnTo>
              <a:lnTo>
                <a:pt x="1112045" y="42863"/>
              </a:lnTo>
              <a:lnTo>
                <a:pt x="1112045" y="171450"/>
              </a:lnTo>
              <a:lnTo>
                <a:pt x="0" y="171450"/>
              </a:lnTo>
              <a:lnTo>
                <a:pt x="0" y="128588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17</xdr:row>
      <xdr:rowOff>161925</xdr:rowOff>
    </xdr:from>
    <xdr:to>
      <xdr:col>4</xdr:col>
      <xdr:colOff>781050</xdr:colOff>
      <xdr:row>20</xdr:row>
      <xdr:rowOff>57150</xdr:rowOff>
    </xdr:to>
    <xdr:sp>
      <xdr:nvSpPr>
        <xdr:cNvPr id="7" name="Striped Right Arrow 14"/>
        <xdr:cNvSpPr>
          <a:spLocks/>
        </xdr:cNvSpPr>
      </xdr:nvSpPr>
      <xdr:spPr>
        <a:xfrm>
          <a:off x="4562475" y="4048125"/>
          <a:ext cx="485775" cy="581025"/>
        </a:xfrm>
        <a:custGeom>
          <a:pathLst>
            <a:path h="581025" w="838200">
              <a:moveTo>
                <a:pt x="0" y="145256"/>
              </a:moveTo>
              <a:lnTo>
                <a:pt x="18157" y="145256"/>
              </a:lnTo>
              <a:lnTo>
                <a:pt x="18157" y="435769"/>
              </a:lnTo>
              <a:lnTo>
                <a:pt x="0" y="435769"/>
              </a:lnTo>
              <a:lnTo>
                <a:pt x="0" y="145256"/>
              </a:lnTo>
              <a:close/>
              <a:moveTo>
                <a:pt x="0" y="145256"/>
              </a:moveTo>
              <a:lnTo>
                <a:pt x="36314" y="145256"/>
              </a:lnTo>
              <a:lnTo>
                <a:pt x="72628" y="145256"/>
              </a:lnTo>
              <a:lnTo>
                <a:pt x="72628" y="435769"/>
              </a:lnTo>
              <a:lnTo>
                <a:pt x="36314" y="435769"/>
              </a:lnTo>
              <a:close/>
              <a:moveTo>
                <a:pt x="36314" y="435769"/>
              </a:moveTo>
              <a:lnTo>
                <a:pt x="36314" y="145256"/>
              </a:lnTo>
              <a:lnTo>
                <a:pt x="90785" y="145256"/>
              </a:lnTo>
              <a:lnTo>
                <a:pt x="547688" y="145256"/>
              </a:lnTo>
              <a:lnTo>
                <a:pt x="547688" y="0"/>
              </a:lnTo>
              <a:lnTo>
                <a:pt x="838200" y="290513"/>
              </a:lnTo>
              <a:lnTo>
                <a:pt x="547688" y="581025"/>
              </a:lnTo>
              <a:lnTo>
                <a:pt x="547688" y="435769"/>
              </a:lnTo>
              <a:close/>
            </a:path>
          </a:pathLst>
        </a:custGeom>
        <a:solidFill>
          <a:srgbClr val="92D050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0</xdr:rowOff>
    </xdr:from>
    <xdr:to>
      <xdr:col>0</xdr:col>
      <xdr:colOff>695325</xdr:colOff>
      <xdr:row>7</xdr:row>
      <xdr:rowOff>123825</xdr:rowOff>
    </xdr:to>
    <xdr:sp>
      <xdr:nvSpPr>
        <xdr:cNvPr id="8" name="Striped Right Arrow 15"/>
        <xdr:cNvSpPr>
          <a:spLocks/>
        </xdr:cNvSpPr>
      </xdr:nvSpPr>
      <xdr:spPr>
        <a:xfrm flipH="1">
          <a:off x="123825" y="1143000"/>
          <a:ext cx="571500" cy="581025"/>
        </a:xfrm>
        <a:custGeom>
          <a:pathLst>
            <a:path h="581025" w="819150">
              <a:moveTo>
                <a:pt x="0" y="145256"/>
              </a:moveTo>
              <a:lnTo>
                <a:pt x="18157" y="145256"/>
              </a:lnTo>
              <a:lnTo>
                <a:pt x="18157" y="435769"/>
              </a:lnTo>
              <a:lnTo>
                <a:pt x="0" y="435769"/>
              </a:lnTo>
              <a:lnTo>
                <a:pt x="0" y="145256"/>
              </a:lnTo>
              <a:close/>
              <a:moveTo>
                <a:pt x="0" y="145256"/>
              </a:moveTo>
              <a:lnTo>
                <a:pt x="36314" y="145256"/>
              </a:lnTo>
              <a:lnTo>
                <a:pt x="72628" y="145256"/>
              </a:lnTo>
              <a:lnTo>
                <a:pt x="72628" y="435769"/>
              </a:lnTo>
              <a:lnTo>
                <a:pt x="36314" y="435769"/>
              </a:lnTo>
              <a:close/>
              <a:moveTo>
                <a:pt x="36314" y="435769"/>
              </a:moveTo>
              <a:lnTo>
                <a:pt x="36314" y="145256"/>
              </a:lnTo>
              <a:lnTo>
                <a:pt x="90785" y="145256"/>
              </a:lnTo>
              <a:lnTo>
                <a:pt x="528638" y="145256"/>
              </a:lnTo>
              <a:lnTo>
                <a:pt x="528638" y="0"/>
              </a:lnTo>
              <a:lnTo>
                <a:pt x="819150" y="290513"/>
              </a:lnTo>
              <a:lnTo>
                <a:pt x="528638" y="581025"/>
              </a:lnTo>
              <a:lnTo>
                <a:pt x="528638" y="435769"/>
              </a:lnTo>
              <a:close/>
            </a:path>
          </a:pathLst>
        </a:custGeom>
        <a:solidFill>
          <a:srgbClr val="92D050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24</xdr:row>
      <xdr:rowOff>161925</xdr:rowOff>
    </xdr:from>
    <xdr:to>
      <xdr:col>3</xdr:col>
      <xdr:colOff>9525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400675"/>
          <a:ext cx="9239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4</xdr:row>
      <xdr:rowOff>152400</xdr:rowOff>
    </xdr:from>
    <xdr:to>
      <xdr:col>10</xdr:col>
      <xdr:colOff>209550</xdr:colOff>
      <xdr:row>12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162050"/>
          <a:ext cx="9144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24</xdr:row>
      <xdr:rowOff>161925</xdr:rowOff>
    </xdr:from>
    <xdr:to>
      <xdr:col>3</xdr:col>
      <xdr:colOff>9525</xdr:colOff>
      <xdr:row>34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400675"/>
          <a:ext cx="9239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4</xdr:row>
      <xdr:rowOff>152400</xdr:rowOff>
    </xdr:from>
    <xdr:to>
      <xdr:col>10</xdr:col>
      <xdr:colOff>209550</xdr:colOff>
      <xdr:row>12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162050"/>
          <a:ext cx="9144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rava%20pretekov&#233;ho%20pl&#225;nu%202019_M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_2019"/>
      <sheetName val="Návrh ZSR_"/>
      <sheetName val="Harmonogram"/>
    </sheetNames>
    <sheetDataSet>
      <sheetData sheetId="0">
        <row r="3">
          <cell r="B3">
            <v>43583</v>
          </cell>
        </row>
        <row r="4">
          <cell r="B4">
            <v>43590</v>
          </cell>
        </row>
        <row r="5">
          <cell r="B5">
            <v>43593</v>
          </cell>
        </row>
        <row r="6">
          <cell r="B6">
            <v>43597</v>
          </cell>
        </row>
        <row r="7">
          <cell r="B7">
            <v>43604</v>
          </cell>
        </row>
        <row r="8">
          <cell r="B8">
            <v>43611</v>
          </cell>
        </row>
        <row r="9">
          <cell r="B9">
            <v>43618</v>
          </cell>
        </row>
        <row r="10">
          <cell r="B10">
            <v>43625</v>
          </cell>
        </row>
        <row r="11">
          <cell r="B11">
            <v>43632</v>
          </cell>
        </row>
        <row r="12">
          <cell r="B12">
            <v>43632</v>
          </cell>
        </row>
        <row r="13">
          <cell r="B13">
            <v>43639</v>
          </cell>
        </row>
        <row r="14">
          <cell r="B14">
            <v>43646</v>
          </cell>
        </row>
        <row r="15">
          <cell r="B15">
            <v>43646</v>
          </cell>
        </row>
        <row r="16">
          <cell r="B16">
            <v>43653</v>
          </cell>
        </row>
        <row r="17">
          <cell r="B17">
            <v>43660</v>
          </cell>
        </row>
        <row r="18">
          <cell r="B18">
            <v>43660</v>
          </cell>
        </row>
        <row r="19">
          <cell r="B19">
            <v>43667</v>
          </cell>
        </row>
        <row r="21">
          <cell r="B21">
            <v>43674</v>
          </cell>
        </row>
        <row r="24">
          <cell r="B24">
            <v>43709</v>
          </cell>
        </row>
        <row r="25">
          <cell r="B25">
            <v>43716</v>
          </cell>
        </row>
        <row r="26">
          <cell r="B26">
            <v>43723</v>
          </cell>
        </row>
        <row r="27">
          <cell r="B27">
            <v>43730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zef.detari@azet.sk" TargetMode="External" /><Relationship Id="rId2" Type="http://schemas.openxmlformats.org/officeDocument/2006/relationships/hyperlink" Target="mailto:miloslavstruhar@pobox.sk" TargetMode="External" /><Relationship Id="rId3" Type="http://schemas.openxmlformats.org/officeDocument/2006/relationships/hyperlink" Target="mailto:GehryJozef@stonline.sk" TargetMode="External" /><Relationship Id="rId4" Type="http://schemas.openxmlformats.org/officeDocument/2006/relationships/hyperlink" Target="mailto:lcsorgei@zoznam.sk" TargetMode="External" /><Relationship Id="rId5" Type="http://schemas.openxmlformats.org/officeDocument/2006/relationships/hyperlink" Target="mailto:viliam.janko@gmail.com" TargetMode="External" /><Relationship Id="rId6" Type="http://schemas.openxmlformats.org/officeDocument/2006/relationships/hyperlink" Target="mailto:j.pesko2@gmail.com" TargetMode="External" /><Relationship Id="rId7" Type="http://schemas.openxmlformats.org/officeDocument/2006/relationships/hyperlink" Target="mailto:michal.gajdusek1@gmail.com" TargetMode="External" /><Relationship Id="rId8" Type="http://schemas.openxmlformats.org/officeDocument/2006/relationships/hyperlink" Target="mailto:palo.korbas@gmail.com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Y40"/>
  <sheetViews>
    <sheetView zoomScalePageLayoutView="0" workbookViewId="0" topLeftCell="A1">
      <selection activeCell="A1" sqref="A1:D1"/>
    </sheetView>
  </sheetViews>
  <sheetFormatPr defaultColWidth="9.140625" defaultRowHeight="12.75" outlineLevelCol="1"/>
  <cols>
    <col min="1" max="1" width="4.7109375" style="0" customWidth="1"/>
    <col min="2" max="2" width="14.421875" style="0" customWidth="1"/>
    <col min="3" max="3" width="8.28125" style="0" customWidth="1"/>
    <col min="4" max="4" width="22.140625" style="0" customWidth="1"/>
    <col min="5" max="5" width="4.421875" style="8" customWidth="1"/>
    <col min="6" max="9" width="3.140625" style="8" customWidth="1"/>
    <col min="10" max="10" width="19.140625" style="15" customWidth="1"/>
    <col min="11" max="11" width="4.57421875" style="0" customWidth="1"/>
    <col min="12" max="12" width="5.7109375" style="0" customWidth="1"/>
    <col min="13" max="13" width="5.28125" style="9" customWidth="1"/>
    <col min="14" max="14" width="18.57421875" style="0" customWidth="1" outlineLevel="1"/>
    <col min="15" max="15" width="30.421875" style="0" customWidth="1" outlineLevel="1"/>
    <col min="16" max="16" width="28.28125" style="0" customWidth="1" outlineLevel="1"/>
    <col min="17" max="17" width="19.7109375" style="134" customWidth="1" outlineLevel="1"/>
    <col min="18" max="18" width="13.28125" style="0" customWidth="1"/>
    <col min="45" max="16384" width="9.140625" style="1" customWidth="1"/>
  </cols>
  <sheetData>
    <row r="1" spans="1:25" s="11" customFormat="1" ht="22.5" customHeight="1" thickBot="1">
      <c r="A1" s="849" t="s">
        <v>96</v>
      </c>
      <c r="B1" s="850"/>
      <c r="C1" s="850"/>
      <c r="D1" s="850"/>
      <c r="E1" s="851" t="s">
        <v>129</v>
      </c>
      <c r="F1" s="851"/>
      <c r="G1" s="851"/>
      <c r="H1" s="851"/>
      <c r="I1" s="851"/>
      <c r="J1" s="851"/>
      <c r="K1" s="63"/>
      <c r="L1" s="852" t="s">
        <v>1</v>
      </c>
      <c r="M1" s="852"/>
      <c r="N1" s="64"/>
      <c r="O1" s="65" t="s">
        <v>2</v>
      </c>
      <c r="P1" s="853" t="s">
        <v>97</v>
      </c>
      <c r="Q1" s="853"/>
      <c r="R1" s="854" t="s">
        <v>52</v>
      </c>
      <c r="S1" s="10"/>
      <c r="T1" s="10"/>
      <c r="U1" s="10"/>
      <c r="V1" s="10"/>
      <c r="W1" s="10"/>
      <c r="X1" s="10"/>
      <c r="Y1" s="10"/>
    </row>
    <row r="2" spans="1:25" s="11" customFormat="1" ht="53.25" customHeight="1" thickBot="1">
      <c r="A2" s="66" t="s">
        <v>3</v>
      </c>
      <c r="B2" s="67" t="s">
        <v>4</v>
      </c>
      <c r="C2" s="67" t="s">
        <v>50</v>
      </c>
      <c r="D2" s="194" t="s">
        <v>134</v>
      </c>
      <c r="E2" s="178" t="s">
        <v>55</v>
      </c>
      <c r="F2" s="178" t="s">
        <v>56</v>
      </c>
      <c r="G2" s="178" t="s">
        <v>120</v>
      </c>
      <c r="H2" s="178" t="s">
        <v>119</v>
      </c>
      <c r="I2" s="178" t="s">
        <v>57</v>
      </c>
      <c r="J2" s="68" t="s">
        <v>85</v>
      </c>
      <c r="K2" s="67" t="s">
        <v>54</v>
      </c>
      <c r="L2" s="69" t="s">
        <v>5</v>
      </c>
      <c r="M2" s="70" t="s">
        <v>6</v>
      </c>
      <c r="N2" s="71" t="s">
        <v>7</v>
      </c>
      <c r="O2" s="72" t="s">
        <v>8</v>
      </c>
      <c r="P2" s="73" t="s">
        <v>83</v>
      </c>
      <c r="Q2" s="74" t="s">
        <v>9</v>
      </c>
      <c r="R2" s="855"/>
      <c r="S2" s="10"/>
      <c r="T2" s="10"/>
      <c r="U2" s="10"/>
      <c r="V2" s="10"/>
      <c r="W2" s="10"/>
      <c r="X2" s="10"/>
      <c r="Y2" s="10"/>
    </row>
    <row r="3" spans="1:25" s="3" customFormat="1" ht="18" customHeight="1">
      <c r="A3" s="30">
        <v>1</v>
      </c>
      <c r="B3" s="75">
        <v>43582</v>
      </c>
      <c r="C3" s="75" t="s">
        <v>49</v>
      </c>
      <c r="D3" s="193" t="s">
        <v>10</v>
      </c>
      <c r="E3" s="76" t="s">
        <v>99</v>
      </c>
      <c r="F3" s="28" t="s">
        <v>99</v>
      </c>
      <c r="G3" s="28" t="s">
        <v>99</v>
      </c>
      <c r="H3" s="28">
        <v>1</v>
      </c>
      <c r="I3" s="28">
        <v>1</v>
      </c>
      <c r="J3" s="77" t="s">
        <v>121</v>
      </c>
      <c r="K3" s="28" t="s">
        <v>99</v>
      </c>
      <c r="L3" s="35" t="s">
        <v>99</v>
      </c>
      <c r="M3" s="60" t="s">
        <v>99</v>
      </c>
      <c r="N3" s="78" t="s">
        <v>91</v>
      </c>
      <c r="O3" s="177" t="s">
        <v>11</v>
      </c>
      <c r="P3" s="176" t="s">
        <v>74</v>
      </c>
      <c r="Q3" s="79" t="s">
        <v>12</v>
      </c>
      <c r="R3" s="80" t="s">
        <v>51</v>
      </c>
      <c r="S3"/>
      <c r="T3"/>
      <c r="U3"/>
      <c r="V3"/>
      <c r="W3"/>
      <c r="X3"/>
      <c r="Y3"/>
    </row>
    <row r="4" spans="1:25" s="3" customFormat="1" ht="18" customHeight="1">
      <c r="A4" s="31">
        <v>2</v>
      </c>
      <c r="B4" s="81">
        <v>43589</v>
      </c>
      <c r="C4" s="75" t="s">
        <v>49</v>
      </c>
      <c r="D4" s="32" t="s">
        <v>13</v>
      </c>
      <c r="E4" s="82" t="s">
        <v>99</v>
      </c>
      <c r="F4" s="13" t="s">
        <v>99</v>
      </c>
      <c r="G4" s="14" t="s">
        <v>99</v>
      </c>
      <c r="H4" s="14">
        <v>1</v>
      </c>
      <c r="I4" s="14">
        <v>1</v>
      </c>
      <c r="J4" s="180" t="s">
        <v>121</v>
      </c>
      <c r="K4" s="14" t="s">
        <v>99</v>
      </c>
      <c r="L4" s="36" t="s">
        <v>99</v>
      </c>
      <c r="M4" s="59" t="s">
        <v>99</v>
      </c>
      <c r="N4" s="83" t="s">
        <v>91</v>
      </c>
      <c r="O4" s="174" t="s">
        <v>11</v>
      </c>
      <c r="P4" s="164" t="s">
        <v>75</v>
      </c>
      <c r="Q4" s="84" t="s">
        <v>12</v>
      </c>
      <c r="R4" s="85" t="s">
        <v>51</v>
      </c>
      <c r="S4"/>
      <c r="T4"/>
      <c r="U4"/>
      <c r="V4"/>
      <c r="W4"/>
      <c r="X4"/>
      <c r="Y4"/>
    </row>
    <row r="5" spans="1:25" s="3" customFormat="1" ht="18" customHeight="1">
      <c r="A5" s="31">
        <v>3</v>
      </c>
      <c r="B5" s="175">
        <v>43596</v>
      </c>
      <c r="C5" s="75" t="s">
        <v>49</v>
      </c>
      <c r="D5" s="32" t="s">
        <v>108</v>
      </c>
      <c r="E5" s="82" t="s">
        <v>99</v>
      </c>
      <c r="F5" s="13" t="s">
        <v>99</v>
      </c>
      <c r="G5" s="14" t="s">
        <v>99</v>
      </c>
      <c r="H5" s="14">
        <v>1</v>
      </c>
      <c r="I5" s="14">
        <v>1</v>
      </c>
      <c r="J5" s="135" t="s">
        <v>121</v>
      </c>
      <c r="K5" s="14">
        <v>1</v>
      </c>
      <c r="L5" s="36"/>
      <c r="M5" s="136"/>
      <c r="N5" s="137" t="s">
        <v>91</v>
      </c>
      <c r="O5" s="174" t="s">
        <v>11</v>
      </c>
      <c r="P5" s="163" t="s">
        <v>109</v>
      </c>
      <c r="Q5" s="138" t="s">
        <v>12</v>
      </c>
      <c r="R5" s="139" t="s">
        <v>51</v>
      </c>
      <c r="S5"/>
      <c r="T5"/>
      <c r="U5"/>
      <c r="V5"/>
      <c r="W5"/>
      <c r="X5"/>
      <c r="Y5"/>
    </row>
    <row r="6" spans="1:25" s="3" customFormat="1" ht="18" customHeight="1">
      <c r="A6" s="31">
        <v>4</v>
      </c>
      <c r="B6" s="81">
        <v>43604</v>
      </c>
      <c r="C6" s="81" t="s">
        <v>48</v>
      </c>
      <c r="D6" s="87" t="s">
        <v>131</v>
      </c>
      <c r="E6" s="82">
        <v>1</v>
      </c>
      <c r="F6" s="14" t="s">
        <v>99</v>
      </c>
      <c r="G6" s="14" t="s">
        <v>99</v>
      </c>
      <c r="H6" s="14">
        <v>1</v>
      </c>
      <c r="I6" s="14">
        <v>1</v>
      </c>
      <c r="J6" s="179" t="s">
        <v>122</v>
      </c>
      <c r="K6" s="14">
        <v>1</v>
      </c>
      <c r="L6" s="88" t="s">
        <v>99</v>
      </c>
      <c r="M6" s="89" t="s">
        <v>99</v>
      </c>
      <c r="N6" s="90" t="s">
        <v>92</v>
      </c>
      <c r="O6" s="172" t="s">
        <v>135</v>
      </c>
      <c r="P6" s="170" t="s">
        <v>76</v>
      </c>
      <c r="Q6" s="84" t="s">
        <v>12</v>
      </c>
      <c r="R6" s="85" t="s">
        <v>51</v>
      </c>
      <c r="S6"/>
      <c r="T6"/>
      <c r="U6"/>
      <c r="V6"/>
      <c r="W6"/>
      <c r="X6"/>
      <c r="Y6"/>
    </row>
    <row r="7" spans="1:25" s="3" customFormat="1" ht="18" customHeight="1">
      <c r="A7" s="31">
        <v>5</v>
      </c>
      <c r="B7" s="81">
        <v>43611</v>
      </c>
      <c r="C7" s="81" t="s">
        <v>48</v>
      </c>
      <c r="D7" s="32" t="s">
        <v>132</v>
      </c>
      <c r="E7" s="82">
        <v>1</v>
      </c>
      <c r="F7" s="14" t="s">
        <v>99</v>
      </c>
      <c r="G7" s="14" t="s">
        <v>99</v>
      </c>
      <c r="H7" s="14">
        <v>1</v>
      </c>
      <c r="I7" s="14">
        <v>1</v>
      </c>
      <c r="J7" s="179" t="s">
        <v>122</v>
      </c>
      <c r="K7" s="14">
        <v>1</v>
      </c>
      <c r="L7" s="36" t="s">
        <v>99</v>
      </c>
      <c r="M7" s="59" t="s">
        <v>99</v>
      </c>
      <c r="N7" s="90" t="s">
        <v>92</v>
      </c>
      <c r="O7" s="172" t="s">
        <v>135</v>
      </c>
      <c r="P7" s="170" t="s">
        <v>79</v>
      </c>
      <c r="Q7" s="91" t="s">
        <v>14</v>
      </c>
      <c r="R7" s="85" t="s">
        <v>51</v>
      </c>
      <c r="S7"/>
      <c r="T7"/>
      <c r="U7"/>
      <c r="V7"/>
      <c r="W7"/>
      <c r="X7"/>
      <c r="Y7"/>
    </row>
    <row r="8" spans="1:25" s="3" customFormat="1" ht="18" customHeight="1">
      <c r="A8" s="31">
        <v>6</v>
      </c>
      <c r="B8" s="81">
        <v>43618</v>
      </c>
      <c r="C8" s="81" t="s">
        <v>48</v>
      </c>
      <c r="D8" s="32" t="s">
        <v>100</v>
      </c>
      <c r="E8" s="82">
        <v>1</v>
      </c>
      <c r="F8" s="92">
        <v>1</v>
      </c>
      <c r="G8" s="92" t="s">
        <v>99</v>
      </c>
      <c r="H8" s="14">
        <v>1</v>
      </c>
      <c r="I8" s="14">
        <v>1</v>
      </c>
      <c r="J8" s="179" t="s">
        <v>123</v>
      </c>
      <c r="K8" s="14">
        <v>1</v>
      </c>
      <c r="L8" s="36" t="s">
        <v>16</v>
      </c>
      <c r="M8" s="59" t="s">
        <v>19</v>
      </c>
      <c r="N8" s="90" t="s">
        <v>93</v>
      </c>
      <c r="O8" s="172" t="s">
        <v>111</v>
      </c>
      <c r="P8" s="170" t="s">
        <v>78</v>
      </c>
      <c r="Q8" s="93" t="s">
        <v>17</v>
      </c>
      <c r="R8" s="94" t="s">
        <v>0</v>
      </c>
      <c r="S8"/>
      <c r="T8"/>
      <c r="U8"/>
      <c r="V8"/>
      <c r="W8"/>
      <c r="X8"/>
      <c r="Y8"/>
    </row>
    <row r="9" spans="1:25" s="3" customFormat="1" ht="18" customHeight="1">
      <c r="A9" s="31">
        <v>7</v>
      </c>
      <c r="B9" s="81">
        <v>43625</v>
      </c>
      <c r="C9" s="81" t="s">
        <v>48</v>
      </c>
      <c r="D9" s="32" t="s">
        <v>15</v>
      </c>
      <c r="E9" s="82">
        <v>1</v>
      </c>
      <c r="F9" s="14" t="s">
        <v>99</v>
      </c>
      <c r="G9" s="14" t="s">
        <v>99</v>
      </c>
      <c r="H9" s="14">
        <v>1</v>
      </c>
      <c r="I9" s="14">
        <v>1</v>
      </c>
      <c r="J9" s="179" t="s">
        <v>122</v>
      </c>
      <c r="K9" s="14">
        <v>1</v>
      </c>
      <c r="L9" s="36" t="s">
        <v>16</v>
      </c>
      <c r="M9" s="59" t="s">
        <v>19</v>
      </c>
      <c r="N9" s="90" t="s">
        <v>92</v>
      </c>
      <c r="O9" s="172" t="s">
        <v>111</v>
      </c>
      <c r="P9" s="170" t="s">
        <v>77</v>
      </c>
      <c r="Q9" s="91" t="s">
        <v>14</v>
      </c>
      <c r="R9" s="85" t="s">
        <v>51</v>
      </c>
      <c r="S9"/>
      <c r="T9"/>
      <c r="U9"/>
      <c r="V9"/>
      <c r="W9"/>
      <c r="X9"/>
      <c r="Y9"/>
    </row>
    <row r="10" spans="1:25" s="3" customFormat="1" ht="18" customHeight="1">
      <c r="A10" s="31">
        <v>8</v>
      </c>
      <c r="B10" s="81">
        <v>43632</v>
      </c>
      <c r="C10" s="81" t="s">
        <v>48</v>
      </c>
      <c r="D10" s="32" t="s">
        <v>22</v>
      </c>
      <c r="E10" s="82">
        <v>1</v>
      </c>
      <c r="F10" s="92" t="s">
        <v>99</v>
      </c>
      <c r="G10" s="92" t="s">
        <v>99</v>
      </c>
      <c r="H10" s="14">
        <v>1</v>
      </c>
      <c r="I10" s="14">
        <v>1</v>
      </c>
      <c r="J10" s="179" t="s">
        <v>122</v>
      </c>
      <c r="K10" s="14" t="s">
        <v>99</v>
      </c>
      <c r="L10" s="36" t="s">
        <v>99</v>
      </c>
      <c r="M10" s="59" t="s">
        <v>99</v>
      </c>
      <c r="N10" s="90" t="s">
        <v>92</v>
      </c>
      <c r="O10" s="172" t="s">
        <v>11</v>
      </c>
      <c r="P10" s="170" t="s">
        <v>79</v>
      </c>
      <c r="Q10" s="91" t="s">
        <v>14</v>
      </c>
      <c r="R10" s="94" t="s">
        <v>0</v>
      </c>
      <c r="S10"/>
      <c r="T10"/>
      <c r="U10"/>
      <c r="V10"/>
      <c r="W10"/>
      <c r="X10"/>
      <c r="Y10"/>
    </row>
    <row r="11" spans="1:25" s="3" customFormat="1" ht="18" customHeight="1">
      <c r="A11" s="31">
        <v>9</v>
      </c>
      <c r="B11" s="81">
        <v>43632</v>
      </c>
      <c r="C11" s="81" t="s">
        <v>48</v>
      </c>
      <c r="D11" s="32" t="s">
        <v>118</v>
      </c>
      <c r="E11" s="82" t="s">
        <v>99</v>
      </c>
      <c r="F11" s="92">
        <v>1</v>
      </c>
      <c r="G11" s="92">
        <v>1</v>
      </c>
      <c r="H11" s="14">
        <v>1</v>
      </c>
      <c r="I11" s="14" t="s">
        <v>99</v>
      </c>
      <c r="J11" s="179" t="s">
        <v>124</v>
      </c>
      <c r="K11" s="14">
        <v>1</v>
      </c>
      <c r="L11" s="36" t="s">
        <v>16</v>
      </c>
      <c r="M11" s="59" t="s">
        <v>101</v>
      </c>
      <c r="N11" s="90" t="s">
        <v>94</v>
      </c>
      <c r="O11" s="173" t="s">
        <v>113</v>
      </c>
      <c r="P11" s="170" t="s">
        <v>80</v>
      </c>
      <c r="Q11" s="95" t="s">
        <v>20</v>
      </c>
      <c r="R11" s="94" t="s">
        <v>112</v>
      </c>
      <c r="S11"/>
      <c r="T11"/>
      <c r="U11"/>
      <c r="V11"/>
      <c r="W11"/>
      <c r="X11"/>
      <c r="Y11"/>
    </row>
    <row r="12" spans="1:25" s="3" customFormat="1" ht="18" customHeight="1">
      <c r="A12" s="31">
        <v>10</v>
      </c>
      <c r="B12" s="96">
        <v>43639</v>
      </c>
      <c r="C12" s="81" t="s">
        <v>48</v>
      </c>
      <c r="D12" s="32" t="s">
        <v>21</v>
      </c>
      <c r="E12" s="82">
        <v>1</v>
      </c>
      <c r="F12" s="92">
        <v>1</v>
      </c>
      <c r="G12" s="92" t="s">
        <v>99</v>
      </c>
      <c r="H12" s="14">
        <v>1</v>
      </c>
      <c r="I12" s="14">
        <v>1</v>
      </c>
      <c r="J12" s="179" t="s">
        <v>123</v>
      </c>
      <c r="K12" s="14">
        <v>1</v>
      </c>
      <c r="L12" s="36" t="s">
        <v>16</v>
      </c>
      <c r="M12" s="59" t="s">
        <v>19</v>
      </c>
      <c r="N12" s="90" t="s">
        <v>93</v>
      </c>
      <c r="O12" s="172" t="s">
        <v>111</v>
      </c>
      <c r="P12" s="170" t="s">
        <v>78</v>
      </c>
      <c r="Q12" s="93" t="s">
        <v>17</v>
      </c>
      <c r="R12" s="94" t="s">
        <v>0</v>
      </c>
      <c r="S12"/>
      <c r="T12"/>
      <c r="U12"/>
      <c r="V12"/>
      <c r="W12"/>
      <c r="X12"/>
      <c r="Y12"/>
    </row>
    <row r="13" spans="1:25" s="3" customFormat="1" ht="18" customHeight="1">
      <c r="A13" s="31">
        <v>11</v>
      </c>
      <c r="B13" s="96">
        <v>43646</v>
      </c>
      <c r="C13" s="81" t="s">
        <v>48</v>
      </c>
      <c r="D13" s="32" t="s">
        <v>23</v>
      </c>
      <c r="E13" s="82">
        <v>1</v>
      </c>
      <c r="F13" s="92" t="s">
        <v>99</v>
      </c>
      <c r="G13" s="92" t="s">
        <v>99</v>
      </c>
      <c r="H13" s="14">
        <v>1</v>
      </c>
      <c r="I13" s="13">
        <v>1</v>
      </c>
      <c r="J13" s="179" t="s">
        <v>122</v>
      </c>
      <c r="K13" s="13" t="s">
        <v>99</v>
      </c>
      <c r="L13" s="36" t="s">
        <v>99</v>
      </c>
      <c r="M13" s="59" t="s">
        <v>99</v>
      </c>
      <c r="N13" s="90" t="s">
        <v>92</v>
      </c>
      <c r="O13" s="172" t="s">
        <v>11</v>
      </c>
      <c r="P13" s="170" t="s">
        <v>79</v>
      </c>
      <c r="Q13" s="91" t="s">
        <v>14</v>
      </c>
      <c r="R13" s="94" t="s">
        <v>0</v>
      </c>
      <c r="S13"/>
      <c r="T13"/>
      <c r="U13"/>
      <c r="V13"/>
      <c r="W13"/>
      <c r="X13"/>
      <c r="Y13"/>
    </row>
    <row r="14" spans="1:25" s="3" customFormat="1" ht="19.5" customHeight="1">
      <c r="A14" s="31">
        <v>12</v>
      </c>
      <c r="B14" s="96">
        <v>43646</v>
      </c>
      <c r="C14" s="81" t="s">
        <v>48</v>
      </c>
      <c r="D14" s="32" t="s">
        <v>117</v>
      </c>
      <c r="E14" s="82" t="s">
        <v>99</v>
      </c>
      <c r="F14" s="92">
        <v>1</v>
      </c>
      <c r="G14" s="92">
        <v>1</v>
      </c>
      <c r="H14" s="14">
        <v>1</v>
      </c>
      <c r="I14" s="13" t="s">
        <v>99</v>
      </c>
      <c r="J14" s="179" t="s">
        <v>124</v>
      </c>
      <c r="K14" s="13">
        <v>1</v>
      </c>
      <c r="L14" s="36" t="s">
        <v>16</v>
      </c>
      <c r="M14" s="59" t="s">
        <v>101</v>
      </c>
      <c r="N14" s="90" t="s">
        <v>94</v>
      </c>
      <c r="O14" s="173" t="s">
        <v>113</v>
      </c>
      <c r="P14" s="170" t="s">
        <v>80</v>
      </c>
      <c r="Q14" s="95" t="s">
        <v>20</v>
      </c>
      <c r="R14" s="94" t="s">
        <v>112</v>
      </c>
      <c r="S14"/>
      <c r="T14"/>
      <c r="U14"/>
      <c r="V14"/>
      <c r="W14"/>
      <c r="X14"/>
      <c r="Y14"/>
    </row>
    <row r="15" spans="1:18" ht="19.5" customHeight="1">
      <c r="A15" s="31">
        <v>13</v>
      </c>
      <c r="B15" s="96">
        <v>43653</v>
      </c>
      <c r="C15" s="81" t="s">
        <v>48</v>
      </c>
      <c r="D15" s="32" t="s">
        <v>116</v>
      </c>
      <c r="E15" s="82">
        <v>1</v>
      </c>
      <c r="F15" s="92">
        <v>1</v>
      </c>
      <c r="G15" s="92" t="s">
        <v>99</v>
      </c>
      <c r="H15" s="14">
        <v>1</v>
      </c>
      <c r="I15" s="13">
        <v>1</v>
      </c>
      <c r="J15" s="179" t="s">
        <v>123</v>
      </c>
      <c r="K15" s="13">
        <v>1</v>
      </c>
      <c r="L15" s="36" t="s">
        <v>16</v>
      </c>
      <c r="M15" s="59" t="s">
        <v>101</v>
      </c>
      <c r="N15" s="90" t="s">
        <v>93</v>
      </c>
      <c r="O15" s="173" t="s">
        <v>115</v>
      </c>
      <c r="P15" s="170" t="s">
        <v>81</v>
      </c>
      <c r="Q15" s="93" t="s">
        <v>17</v>
      </c>
      <c r="R15" s="94" t="s">
        <v>0</v>
      </c>
    </row>
    <row r="16" spans="1:18" ht="19.5" customHeight="1">
      <c r="A16" s="31">
        <v>14</v>
      </c>
      <c r="B16" s="96">
        <v>43660</v>
      </c>
      <c r="C16" s="81" t="s">
        <v>48</v>
      </c>
      <c r="D16" s="32" t="s">
        <v>28</v>
      </c>
      <c r="E16" s="82">
        <v>1</v>
      </c>
      <c r="F16" s="92" t="s">
        <v>99</v>
      </c>
      <c r="G16" s="92" t="s">
        <v>99</v>
      </c>
      <c r="H16" s="14">
        <v>1</v>
      </c>
      <c r="I16" s="13">
        <v>1</v>
      </c>
      <c r="J16" s="179" t="s">
        <v>122</v>
      </c>
      <c r="K16" s="13" t="s">
        <v>99</v>
      </c>
      <c r="L16" s="36" t="s">
        <v>99</v>
      </c>
      <c r="M16" s="59" t="s">
        <v>99</v>
      </c>
      <c r="N16" s="90" t="s">
        <v>92</v>
      </c>
      <c r="O16" s="172" t="s">
        <v>11</v>
      </c>
      <c r="P16" s="170" t="s">
        <v>79</v>
      </c>
      <c r="Q16" s="91" t="s">
        <v>14</v>
      </c>
      <c r="R16" s="94" t="s">
        <v>0</v>
      </c>
    </row>
    <row r="17" spans="1:18" ht="19.5" customHeight="1">
      <c r="A17" s="31">
        <v>15</v>
      </c>
      <c r="B17" s="96">
        <v>43660</v>
      </c>
      <c r="C17" s="81" t="s">
        <v>48</v>
      </c>
      <c r="D17" s="32" t="s">
        <v>114</v>
      </c>
      <c r="E17" s="82" t="s">
        <v>99</v>
      </c>
      <c r="F17" s="92">
        <v>1</v>
      </c>
      <c r="G17" s="92">
        <v>1</v>
      </c>
      <c r="H17" s="14">
        <v>1</v>
      </c>
      <c r="I17" s="13" t="s">
        <v>99</v>
      </c>
      <c r="J17" s="179" t="s">
        <v>124</v>
      </c>
      <c r="K17" s="13">
        <v>1</v>
      </c>
      <c r="L17" s="36" t="s">
        <v>16</v>
      </c>
      <c r="M17" s="59" t="s">
        <v>101</v>
      </c>
      <c r="N17" s="90" t="s">
        <v>94</v>
      </c>
      <c r="O17" s="173" t="s">
        <v>113</v>
      </c>
      <c r="P17" s="170" t="s">
        <v>80</v>
      </c>
      <c r="Q17" s="95" t="s">
        <v>20</v>
      </c>
      <c r="R17" s="94" t="s">
        <v>112</v>
      </c>
    </row>
    <row r="18" spans="1:18" ht="19.5" customHeight="1">
      <c r="A18" s="31">
        <v>16</v>
      </c>
      <c r="B18" s="96">
        <v>43667</v>
      </c>
      <c r="C18" s="81" t="s">
        <v>48</v>
      </c>
      <c r="D18" s="32" t="s">
        <v>24</v>
      </c>
      <c r="E18" s="82">
        <v>1</v>
      </c>
      <c r="F18" s="92">
        <v>1</v>
      </c>
      <c r="G18" s="92" t="s">
        <v>99</v>
      </c>
      <c r="H18" s="14">
        <v>1</v>
      </c>
      <c r="I18" s="13">
        <v>1</v>
      </c>
      <c r="J18" s="179" t="s">
        <v>123</v>
      </c>
      <c r="K18" s="13">
        <v>1</v>
      </c>
      <c r="L18" s="36" t="s">
        <v>16</v>
      </c>
      <c r="M18" s="59" t="s">
        <v>19</v>
      </c>
      <c r="N18" s="97" t="s">
        <v>93</v>
      </c>
      <c r="O18" s="172" t="s">
        <v>111</v>
      </c>
      <c r="P18" s="170" t="s">
        <v>78</v>
      </c>
      <c r="Q18" s="93" t="s">
        <v>17</v>
      </c>
      <c r="R18" s="94" t="s">
        <v>0</v>
      </c>
    </row>
    <row r="19" spans="1:18" ht="19.5" customHeight="1">
      <c r="A19" s="31">
        <v>17</v>
      </c>
      <c r="B19" s="96">
        <v>43673</v>
      </c>
      <c r="C19" s="81" t="s">
        <v>49</v>
      </c>
      <c r="D19" s="32" t="s">
        <v>25</v>
      </c>
      <c r="E19" s="98" t="s">
        <v>99</v>
      </c>
      <c r="F19" s="99">
        <v>1</v>
      </c>
      <c r="G19" s="99">
        <v>1</v>
      </c>
      <c r="H19" s="14">
        <v>1</v>
      </c>
      <c r="I19" s="100" t="s">
        <v>99</v>
      </c>
      <c r="J19" s="181" t="s">
        <v>130</v>
      </c>
      <c r="K19" s="100" t="s">
        <v>99</v>
      </c>
      <c r="L19" s="101" t="s">
        <v>16</v>
      </c>
      <c r="M19" s="102" t="s">
        <v>101</v>
      </c>
      <c r="N19" s="86" t="s">
        <v>26</v>
      </c>
      <c r="O19" s="171" t="s">
        <v>125</v>
      </c>
      <c r="P19" s="170" t="s">
        <v>82</v>
      </c>
      <c r="Q19" s="103" t="s">
        <v>27</v>
      </c>
      <c r="R19" s="94" t="s">
        <v>110</v>
      </c>
    </row>
    <row r="20" spans="1:18" ht="19.5" customHeight="1" thickBot="1">
      <c r="A20" s="33">
        <v>18</v>
      </c>
      <c r="B20" s="104">
        <v>43674</v>
      </c>
      <c r="C20" s="105" t="s">
        <v>48</v>
      </c>
      <c r="D20" s="34" t="s">
        <v>133</v>
      </c>
      <c r="E20" s="106">
        <v>1</v>
      </c>
      <c r="F20" s="107" t="s">
        <v>99</v>
      </c>
      <c r="G20" s="107" t="s">
        <v>99</v>
      </c>
      <c r="H20" s="14">
        <v>1</v>
      </c>
      <c r="I20" s="108">
        <v>1</v>
      </c>
      <c r="J20" s="182" t="s">
        <v>122</v>
      </c>
      <c r="K20" s="108" t="s">
        <v>99</v>
      </c>
      <c r="L20" s="109" t="s">
        <v>99</v>
      </c>
      <c r="M20" s="110" t="s">
        <v>99</v>
      </c>
      <c r="N20" s="111" t="s">
        <v>92</v>
      </c>
      <c r="O20" s="172" t="s">
        <v>135</v>
      </c>
      <c r="P20" s="170" t="s">
        <v>79</v>
      </c>
      <c r="Q20" s="91" t="s">
        <v>14</v>
      </c>
      <c r="R20" s="112" t="s">
        <v>0</v>
      </c>
    </row>
    <row r="21" spans="1:18" ht="30" customHeight="1" thickBot="1">
      <c r="A21" s="856" t="s">
        <v>59</v>
      </c>
      <c r="B21" s="857"/>
      <c r="C21" s="857"/>
      <c r="D21" s="857"/>
      <c r="E21" s="113">
        <f>SUM(E3:E20)</f>
        <v>11</v>
      </c>
      <c r="F21" s="113">
        <f>SUM(F3:F20)</f>
        <v>8</v>
      </c>
      <c r="G21" s="113">
        <f>SUM(G3:G20)</f>
        <v>4</v>
      </c>
      <c r="H21" s="113">
        <f>SUM(H3:H20)</f>
        <v>18</v>
      </c>
      <c r="I21" s="113">
        <f>SUM(I3:I20)</f>
        <v>14</v>
      </c>
      <c r="J21" s="169" t="s">
        <v>126</v>
      </c>
      <c r="K21" s="114">
        <f>SUM(K3:K20)</f>
        <v>11</v>
      </c>
      <c r="L21" s="858" t="s">
        <v>127</v>
      </c>
      <c r="M21" s="858"/>
      <c r="N21" s="858"/>
      <c r="O21" s="115"/>
      <c r="P21" s="116"/>
      <c r="Q21" s="117"/>
      <c r="R21" s="118"/>
    </row>
    <row r="22" spans="1:18" ht="19.5" customHeight="1" thickBot="1">
      <c r="A22" s="119"/>
      <c r="B22" s="120"/>
      <c r="C22" s="120"/>
      <c r="D22" s="120"/>
      <c r="E22" s="870" t="s">
        <v>58</v>
      </c>
      <c r="F22" s="870"/>
      <c r="G22" s="870"/>
      <c r="H22" s="190"/>
      <c r="I22" s="871" t="s">
        <v>29</v>
      </c>
      <c r="J22" s="871"/>
      <c r="K22" s="871"/>
      <c r="L22" s="871"/>
      <c r="M22" s="871"/>
      <c r="N22" s="871"/>
      <c r="O22" s="871"/>
      <c r="P22" s="871"/>
      <c r="Q22" s="871"/>
      <c r="R22" s="872"/>
    </row>
    <row r="23" spans="1:18" ht="19.5" customHeight="1">
      <c r="A23" s="140" t="s">
        <v>30</v>
      </c>
      <c r="B23" s="192">
        <v>43701</v>
      </c>
      <c r="C23" s="141" t="s">
        <v>49</v>
      </c>
      <c r="D23" s="142" t="s">
        <v>31</v>
      </c>
      <c r="E23" s="168">
        <v>1</v>
      </c>
      <c r="F23" s="121" t="s">
        <v>99</v>
      </c>
      <c r="G23" s="121" t="s">
        <v>99</v>
      </c>
      <c r="H23" s="121" t="s">
        <v>99</v>
      </c>
      <c r="I23" s="121" t="s">
        <v>99</v>
      </c>
      <c r="J23" s="167" t="s">
        <v>128</v>
      </c>
      <c r="K23" s="29" t="s">
        <v>99</v>
      </c>
      <c r="L23" s="122" t="s">
        <v>99</v>
      </c>
      <c r="M23" s="123" t="s">
        <v>99</v>
      </c>
      <c r="N23" s="124" t="s">
        <v>95</v>
      </c>
      <c r="O23" s="166" t="s">
        <v>11</v>
      </c>
      <c r="P23" s="165" t="s">
        <v>74</v>
      </c>
      <c r="Q23" s="125" t="s">
        <v>32</v>
      </c>
      <c r="R23" s="126" t="s">
        <v>51</v>
      </c>
    </row>
    <row r="24" spans="1:18" ht="19.5" customHeight="1">
      <c r="A24" s="191" t="s">
        <v>33</v>
      </c>
      <c r="B24" s="183">
        <v>43708</v>
      </c>
      <c r="C24" s="96" t="s">
        <v>49</v>
      </c>
      <c r="D24" s="32" t="s">
        <v>13</v>
      </c>
      <c r="E24" s="162">
        <v>1</v>
      </c>
      <c r="F24" s="2" t="s">
        <v>99</v>
      </c>
      <c r="G24" s="2" t="s">
        <v>99</v>
      </c>
      <c r="H24" s="2" t="s">
        <v>99</v>
      </c>
      <c r="I24" s="2" t="s">
        <v>99</v>
      </c>
      <c r="J24" s="161" t="s">
        <v>128</v>
      </c>
      <c r="K24" s="12" t="s">
        <v>99</v>
      </c>
      <c r="L24" s="2" t="s">
        <v>99</v>
      </c>
      <c r="M24" s="127" t="s">
        <v>99</v>
      </c>
      <c r="N24" s="90" t="s">
        <v>95</v>
      </c>
      <c r="O24" s="160" t="s">
        <v>11</v>
      </c>
      <c r="P24" s="164" t="s">
        <v>75</v>
      </c>
      <c r="Q24" s="128" t="s">
        <v>32</v>
      </c>
      <c r="R24" s="85" t="s">
        <v>51</v>
      </c>
    </row>
    <row r="25" spans="1:18" ht="19.5" customHeight="1">
      <c r="A25" s="143" t="s">
        <v>34</v>
      </c>
      <c r="B25" s="75">
        <v>43715</v>
      </c>
      <c r="C25" s="96" t="s">
        <v>49</v>
      </c>
      <c r="D25" s="32" t="s">
        <v>108</v>
      </c>
      <c r="E25" s="144">
        <v>1</v>
      </c>
      <c r="F25" s="36" t="s">
        <v>99</v>
      </c>
      <c r="G25" s="36" t="s">
        <v>99</v>
      </c>
      <c r="H25" s="36" t="s">
        <v>99</v>
      </c>
      <c r="I25" s="36" t="s">
        <v>99</v>
      </c>
      <c r="J25" s="145" t="s">
        <v>128</v>
      </c>
      <c r="K25" s="12" t="s">
        <v>99</v>
      </c>
      <c r="L25" s="2" t="s">
        <v>99</v>
      </c>
      <c r="M25" s="127" t="s">
        <v>99</v>
      </c>
      <c r="N25" s="90" t="s">
        <v>95</v>
      </c>
      <c r="O25" s="160" t="s">
        <v>11</v>
      </c>
      <c r="P25" s="163" t="s">
        <v>109</v>
      </c>
      <c r="Q25" s="128" t="s">
        <v>32</v>
      </c>
      <c r="R25" s="85" t="s">
        <v>51</v>
      </c>
    </row>
    <row r="26" spans="1:18" ht="19.5" customHeight="1">
      <c r="A26" s="143" t="s">
        <v>35</v>
      </c>
      <c r="B26" s="81">
        <v>43723</v>
      </c>
      <c r="C26" s="81" t="s">
        <v>48</v>
      </c>
      <c r="D26" s="32" t="s">
        <v>36</v>
      </c>
      <c r="E26" s="162">
        <v>1</v>
      </c>
      <c r="F26" s="2" t="s">
        <v>99</v>
      </c>
      <c r="G26" s="2" t="s">
        <v>99</v>
      </c>
      <c r="H26" s="2" t="s">
        <v>99</v>
      </c>
      <c r="I26" s="2" t="s">
        <v>99</v>
      </c>
      <c r="J26" s="161" t="s">
        <v>128</v>
      </c>
      <c r="K26" s="12" t="s">
        <v>99</v>
      </c>
      <c r="L26" s="2" t="s">
        <v>99</v>
      </c>
      <c r="M26" s="127" t="s">
        <v>99</v>
      </c>
      <c r="N26" s="90" t="s">
        <v>95</v>
      </c>
      <c r="O26" s="160" t="s">
        <v>11</v>
      </c>
      <c r="P26" s="159" t="s">
        <v>84</v>
      </c>
      <c r="Q26" s="128" t="s">
        <v>32</v>
      </c>
      <c r="R26" s="85" t="s">
        <v>51</v>
      </c>
    </row>
    <row r="27" spans="1:18" ht="19.5" customHeight="1" thickBot="1">
      <c r="A27" s="146" t="s">
        <v>37</v>
      </c>
      <c r="B27" s="147">
        <v>43730</v>
      </c>
      <c r="C27" s="147" t="s">
        <v>48</v>
      </c>
      <c r="D27" s="148" t="s">
        <v>18</v>
      </c>
      <c r="E27" s="158">
        <v>1</v>
      </c>
      <c r="F27" s="4" t="s">
        <v>99</v>
      </c>
      <c r="G27" s="4" t="s">
        <v>99</v>
      </c>
      <c r="H27" s="4" t="s">
        <v>99</v>
      </c>
      <c r="I27" s="4" t="s">
        <v>99</v>
      </c>
      <c r="J27" s="157" t="s">
        <v>128</v>
      </c>
      <c r="K27" s="129" t="s">
        <v>99</v>
      </c>
      <c r="L27" s="4" t="s">
        <v>99</v>
      </c>
      <c r="M27" s="130" t="s">
        <v>99</v>
      </c>
      <c r="N27" s="131" t="s">
        <v>95</v>
      </c>
      <c r="O27" s="156" t="s">
        <v>11</v>
      </c>
      <c r="P27" s="155" t="s">
        <v>79</v>
      </c>
      <c r="Q27" s="132" t="s">
        <v>32</v>
      </c>
      <c r="R27" s="133" t="s">
        <v>0</v>
      </c>
    </row>
    <row r="28" spans="1:18" ht="13.5" thickBot="1">
      <c r="A28" s="873"/>
      <c r="B28" s="874"/>
      <c r="C28" s="874"/>
      <c r="D28" s="874"/>
      <c r="E28" s="154">
        <f>SUM(E23:E27)</f>
        <v>5</v>
      </c>
      <c r="F28" s="153" t="s">
        <v>99</v>
      </c>
      <c r="G28" s="153" t="s">
        <v>99</v>
      </c>
      <c r="H28" s="153" t="s">
        <v>99</v>
      </c>
      <c r="I28" s="153" t="s">
        <v>99</v>
      </c>
      <c r="J28" s="152"/>
      <c r="K28" s="151" t="s">
        <v>99</v>
      </c>
      <c r="L28" s="875" t="s">
        <v>102</v>
      </c>
      <c r="M28" s="875"/>
      <c r="N28" s="875"/>
      <c r="O28" s="875"/>
      <c r="P28" s="875"/>
      <c r="Q28" s="150"/>
      <c r="R28" s="149"/>
    </row>
    <row r="29" spans="1:18" ht="15.75">
      <c r="A29" s="876" t="s">
        <v>103</v>
      </c>
      <c r="B29" s="884" t="s">
        <v>104</v>
      </c>
      <c r="C29" s="884"/>
      <c r="D29" s="884"/>
      <c r="E29" s="884"/>
      <c r="F29" s="884"/>
      <c r="G29" s="884"/>
      <c r="H29" s="884"/>
      <c r="I29" s="884"/>
      <c r="J29" s="885"/>
      <c r="K29" s="5"/>
      <c r="L29" s="5"/>
      <c r="M29" s="6"/>
      <c r="N29" s="5"/>
      <c r="O29" s="5"/>
      <c r="P29" s="5"/>
      <c r="Q29" s="186"/>
      <c r="R29" s="187"/>
    </row>
    <row r="30" spans="1:18" ht="15.75">
      <c r="A30" s="877"/>
      <c r="B30" s="859" t="s">
        <v>38</v>
      </c>
      <c r="C30" s="859"/>
      <c r="D30" s="859"/>
      <c r="E30" s="859"/>
      <c r="F30" s="859"/>
      <c r="G30" s="859"/>
      <c r="H30" s="859"/>
      <c r="I30" s="859"/>
      <c r="J30" s="860"/>
      <c r="K30" s="7"/>
      <c r="L30" s="863" t="s">
        <v>40</v>
      </c>
      <c r="M30" s="863"/>
      <c r="N30" s="863"/>
      <c r="O30" s="868"/>
      <c r="P30" s="868"/>
      <c r="Q30" s="868"/>
      <c r="R30" s="869"/>
    </row>
    <row r="31" spans="1:18" ht="13.5">
      <c r="A31" s="877"/>
      <c r="B31" s="861" t="s">
        <v>39</v>
      </c>
      <c r="C31" s="861"/>
      <c r="D31" s="861"/>
      <c r="E31" s="861"/>
      <c r="F31" s="861"/>
      <c r="G31" s="861"/>
      <c r="H31" s="861"/>
      <c r="I31" s="861"/>
      <c r="J31" s="862"/>
      <c r="K31" s="188"/>
      <c r="L31" s="863" t="s">
        <v>42</v>
      </c>
      <c r="M31" s="863"/>
      <c r="N31" s="863"/>
      <c r="O31" s="882"/>
      <c r="P31" s="882"/>
      <c r="Q31" s="882"/>
      <c r="R31" s="883"/>
    </row>
    <row r="32" spans="1:18" ht="14.25" thickBot="1">
      <c r="A32" s="878"/>
      <c r="B32" s="866" t="s">
        <v>41</v>
      </c>
      <c r="C32" s="866"/>
      <c r="D32" s="866"/>
      <c r="E32" s="866"/>
      <c r="F32" s="866"/>
      <c r="G32" s="866"/>
      <c r="H32" s="866"/>
      <c r="I32" s="866"/>
      <c r="J32" s="867"/>
      <c r="K32" s="188"/>
      <c r="L32" s="863"/>
      <c r="M32" s="863"/>
      <c r="N32" s="863"/>
      <c r="O32" s="882"/>
      <c r="P32" s="882"/>
      <c r="Q32" s="882"/>
      <c r="R32" s="883"/>
    </row>
    <row r="33" spans="1:18" ht="13.5">
      <c r="A33" s="886" t="s">
        <v>105</v>
      </c>
      <c r="B33" s="884" t="s">
        <v>106</v>
      </c>
      <c r="C33" s="884"/>
      <c r="D33" s="884"/>
      <c r="E33" s="884"/>
      <c r="F33" s="884"/>
      <c r="G33" s="884"/>
      <c r="H33" s="884"/>
      <c r="I33" s="884"/>
      <c r="J33" s="885"/>
      <c r="K33" s="188"/>
      <c r="L33" s="863" t="s">
        <v>44</v>
      </c>
      <c r="M33" s="863"/>
      <c r="N33" s="863"/>
      <c r="O33" s="882"/>
      <c r="P33" s="882"/>
      <c r="Q33" s="882"/>
      <c r="R33" s="883"/>
    </row>
    <row r="34" spans="1:18" ht="13.5">
      <c r="A34" s="887"/>
      <c r="B34" s="861" t="s">
        <v>43</v>
      </c>
      <c r="C34" s="861"/>
      <c r="D34" s="861"/>
      <c r="E34" s="861"/>
      <c r="F34" s="861"/>
      <c r="G34" s="861"/>
      <c r="H34" s="861"/>
      <c r="I34" s="861"/>
      <c r="J34" s="862"/>
      <c r="K34" s="188"/>
      <c r="L34" s="863"/>
      <c r="M34" s="863"/>
      <c r="N34" s="863"/>
      <c r="O34" s="882"/>
      <c r="P34" s="882"/>
      <c r="Q34" s="882"/>
      <c r="R34" s="883"/>
    </row>
    <row r="35" spans="1:18" ht="13.5">
      <c r="A35" s="887"/>
      <c r="B35" s="859" t="s">
        <v>53</v>
      </c>
      <c r="C35" s="859"/>
      <c r="D35" s="859"/>
      <c r="E35" s="859"/>
      <c r="F35" s="859"/>
      <c r="G35" s="859"/>
      <c r="H35" s="859"/>
      <c r="I35" s="859"/>
      <c r="J35" s="860"/>
      <c r="K35" s="188"/>
      <c r="L35" s="863"/>
      <c r="M35" s="863"/>
      <c r="N35" s="863"/>
      <c r="O35" s="882"/>
      <c r="P35" s="882"/>
      <c r="Q35" s="882"/>
      <c r="R35" s="883"/>
    </row>
    <row r="36" spans="1:18" ht="15">
      <c r="A36" s="887"/>
      <c r="B36" s="861" t="s">
        <v>46</v>
      </c>
      <c r="C36" s="861"/>
      <c r="D36" s="861"/>
      <c r="E36" s="861"/>
      <c r="F36" s="861"/>
      <c r="G36" s="861"/>
      <c r="H36" s="861"/>
      <c r="I36" s="861"/>
      <c r="J36" s="862"/>
      <c r="K36" s="1"/>
      <c r="L36" s="863" t="s">
        <v>45</v>
      </c>
      <c r="M36" s="863"/>
      <c r="N36" s="863"/>
      <c r="O36" s="864"/>
      <c r="P36" s="864"/>
      <c r="Q36" s="864"/>
      <c r="R36" s="865"/>
    </row>
    <row r="37" spans="1:18" ht="15.75" thickBot="1">
      <c r="A37" s="888"/>
      <c r="B37" s="889" t="s">
        <v>107</v>
      </c>
      <c r="C37" s="889"/>
      <c r="D37" s="889"/>
      <c r="E37" s="889"/>
      <c r="F37" s="889"/>
      <c r="G37" s="889"/>
      <c r="H37" s="889"/>
      <c r="I37" s="889"/>
      <c r="J37" s="890"/>
      <c r="K37" s="189"/>
      <c r="L37" s="879" t="s">
        <v>47</v>
      </c>
      <c r="M37" s="879"/>
      <c r="N37" s="879"/>
      <c r="O37" s="880"/>
      <c r="P37" s="880"/>
      <c r="Q37" s="880"/>
      <c r="R37" s="881"/>
    </row>
    <row r="38" spans="5:17" ht="12.75">
      <c r="E38" s="134"/>
      <c r="F38" s="134"/>
      <c r="G38" s="134"/>
      <c r="H38" s="134"/>
      <c r="I38" s="134"/>
      <c r="Q38"/>
    </row>
    <row r="40" ht="12.75">
      <c r="M40"/>
    </row>
  </sheetData>
  <sheetProtection/>
  <mergeCells count="32">
    <mergeCell ref="A33:A37"/>
    <mergeCell ref="B33:J33"/>
    <mergeCell ref="L33:N35"/>
    <mergeCell ref="O33:R35"/>
    <mergeCell ref="B34:J34"/>
    <mergeCell ref="B37:J37"/>
    <mergeCell ref="E22:G22"/>
    <mergeCell ref="I22:R22"/>
    <mergeCell ref="A28:D28"/>
    <mergeCell ref="L28:P28"/>
    <mergeCell ref="A29:A32"/>
    <mergeCell ref="L37:N37"/>
    <mergeCell ref="O37:R37"/>
    <mergeCell ref="L31:N32"/>
    <mergeCell ref="O31:R32"/>
    <mergeCell ref="B29:J29"/>
    <mergeCell ref="B30:J30"/>
    <mergeCell ref="B35:J35"/>
    <mergeCell ref="B36:J36"/>
    <mergeCell ref="L36:N36"/>
    <mergeCell ref="O36:R36"/>
    <mergeCell ref="B32:J32"/>
    <mergeCell ref="L30:N30"/>
    <mergeCell ref="O30:R30"/>
    <mergeCell ref="B31:J31"/>
    <mergeCell ref="A1:D1"/>
    <mergeCell ref="E1:J1"/>
    <mergeCell ref="L1:M1"/>
    <mergeCell ref="P1:Q1"/>
    <mergeCell ref="R1:R2"/>
    <mergeCell ref="A21:D21"/>
    <mergeCell ref="L21:N21"/>
  </mergeCells>
  <printOptions horizontalCentered="1" verticalCentered="1"/>
  <pageMargins left="0.07874015748031496" right="0" top="0.5511811023622047" bottom="0.5511811023622047" header="0.11811023622047245" footer="0.11811023622047245"/>
  <pageSetup fitToHeight="1" fitToWidth="1" horizontalDpi="600" verticalDpi="600" orientation="landscape" paperSize="9" scale="69" r:id="rId3"/>
  <headerFooter>
    <oddHeader>&amp;C&amp;F</oddHeader>
    <oddFooter>&amp;C&amp;A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2"/>
  <sheetViews>
    <sheetView zoomScalePageLayoutView="0" workbookViewId="0" topLeftCell="A19">
      <selection activeCell="N42" sqref="N42:N43"/>
    </sheetView>
  </sheetViews>
  <sheetFormatPr defaultColWidth="14.421875" defaultRowHeight="15.75" customHeight="1"/>
  <cols>
    <col min="1" max="1" width="2.140625" style="0" customWidth="1"/>
    <col min="2" max="11" width="11.421875" style="0" customWidth="1"/>
    <col min="12" max="12" width="9.7109375" style="0" customWidth="1"/>
    <col min="13" max="13" width="2.00390625" style="0" customWidth="1"/>
  </cols>
  <sheetData>
    <row r="1" spans="1:11" ht="32.25" customHeight="1" thickBot="1">
      <c r="A1" s="982" t="s">
        <v>230</v>
      </c>
      <c r="B1" s="983"/>
      <c r="C1" s="983"/>
      <c r="D1" s="983"/>
      <c r="E1" s="983"/>
      <c r="F1" s="983"/>
      <c r="G1" s="983"/>
      <c r="H1" s="983"/>
      <c r="I1" s="983"/>
      <c r="J1" s="983"/>
      <c r="K1" s="984"/>
    </row>
    <row r="2" spans="4:10" ht="15.75" customHeight="1" thickBot="1">
      <c r="D2" s="336"/>
      <c r="E2" s="985"/>
      <c r="F2" s="985"/>
      <c r="G2" s="985"/>
      <c r="H2" s="985"/>
      <c r="I2" s="985"/>
      <c r="J2" s="985"/>
    </row>
    <row r="3" spans="2:9" ht="15.75" customHeight="1" thickTop="1">
      <c r="B3" s="337">
        <v>57</v>
      </c>
      <c r="C3" s="338">
        <v>49</v>
      </c>
      <c r="D3" s="338">
        <v>41</v>
      </c>
      <c r="E3" s="339">
        <v>33</v>
      </c>
      <c r="F3" s="340">
        <v>25</v>
      </c>
      <c r="G3" s="340">
        <v>17</v>
      </c>
      <c r="H3" s="340">
        <v>9</v>
      </c>
      <c r="I3" s="341">
        <v>1</v>
      </c>
    </row>
    <row r="4" spans="2:9" ht="15.75" customHeight="1" thickBot="1">
      <c r="B4" s="342" t="s">
        <v>172</v>
      </c>
      <c r="C4" s="495" t="s">
        <v>226</v>
      </c>
      <c r="D4" s="495" t="s">
        <v>226</v>
      </c>
      <c r="E4" s="344" t="s">
        <v>173</v>
      </c>
      <c r="F4" s="344" t="s">
        <v>173</v>
      </c>
      <c r="G4" s="345" t="s">
        <v>174</v>
      </c>
      <c r="H4" s="495" t="s">
        <v>226</v>
      </c>
      <c r="I4" s="496" t="s">
        <v>175</v>
      </c>
    </row>
    <row r="5" spans="2:9" ht="15.75" customHeight="1" thickTop="1">
      <c r="B5" s="348">
        <v>58</v>
      </c>
      <c r="C5" s="349">
        <v>50</v>
      </c>
      <c r="D5" s="350">
        <v>42</v>
      </c>
      <c r="E5" s="349">
        <v>34</v>
      </c>
      <c r="F5" s="349">
        <v>26</v>
      </c>
      <c r="G5" s="351">
        <v>18</v>
      </c>
      <c r="H5" s="352">
        <v>10</v>
      </c>
      <c r="I5" s="353">
        <v>2</v>
      </c>
    </row>
    <row r="6" spans="2:10" ht="15.75" customHeight="1" thickBot="1">
      <c r="B6" s="342" t="s">
        <v>172</v>
      </c>
      <c r="C6" s="495" t="s">
        <v>226</v>
      </c>
      <c r="D6" s="495" t="s">
        <v>226</v>
      </c>
      <c r="E6" s="355" t="s">
        <v>173</v>
      </c>
      <c r="F6" s="355" t="s">
        <v>173</v>
      </c>
      <c r="G6" s="356" t="s">
        <v>174</v>
      </c>
      <c r="H6" s="356" t="s">
        <v>174</v>
      </c>
      <c r="I6" s="347" t="s">
        <v>175</v>
      </c>
      <c r="J6" s="357"/>
    </row>
    <row r="7" spans="2:10" ht="15.75" customHeight="1" thickTop="1">
      <c r="B7" s="337">
        <v>59</v>
      </c>
      <c r="C7" s="338">
        <v>51</v>
      </c>
      <c r="D7" s="358">
        <v>43</v>
      </c>
      <c r="E7" s="338">
        <v>35</v>
      </c>
      <c r="F7" s="338">
        <v>27</v>
      </c>
      <c r="G7" s="340">
        <v>19</v>
      </c>
      <c r="H7" s="340">
        <v>11</v>
      </c>
      <c r="I7" s="341">
        <v>3</v>
      </c>
      <c r="J7" s="357"/>
    </row>
    <row r="8" spans="2:10" ht="15.75" customHeight="1" thickBot="1">
      <c r="B8" s="342" t="s">
        <v>172</v>
      </c>
      <c r="C8" s="495" t="s">
        <v>226</v>
      </c>
      <c r="D8" s="495" t="s">
        <v>226</v>
      </c>
      <c r="E8" s="344" t="s">
        <v>173</v>
      </c>
      <c r="F8" s="344" t="s">
        <v>173</v>
      </c>
      <c r="G8" s="345" t="s">
        <v>174</v>
      </c>
      <c r="H8" s="345" t="s">
        <v>174</v>
      </c>
      <c r="I8" s="496" t="s">
        <v>175</v>
      </c>
      <c r="J8" s="357"/>
    </row>
    <row r="9" spans="2:10" ht="15.75" customHeight="1" thickTop="1">
      <c r="B9" s="348">
        <v>60</v>
      </c>
      <c r="C9" s="349">
        <v>52</v>
      </c>
      <c r="D9" s="350">
        <v>44</v>
      </c>
      <c r="E9" s="349">
        <v>36</v>
      </c>
      <c r="F9" s="352">
        <v>28</v>
      </c>
      <c r="G9" s="351">
        <v>20</v>
      </c>
      <c r="H9" s="351">
        <v>12</v>
      </c>
      <c r="I9" s="353">
        <v>4</v>
      </c>
      <c r="J9" s="357"/>
    </row>
    <row r="10" spans="2:10" ht="15.75" customHeight="1" thickBot="1">
      <c r="B10" s="342" t="s">
        <v>172</v>
      </c>
      <c r="C10" s="495" t="s">
        <v>226</v>
      </c>
      <c r="D10" s="495" t="s">
        <v>226</v>
      </c>
      <c r="E10" s="355" t="s">
        <v>173</v>
      </c>
      <c r="F10" s="355" t="s">
        <v>173</v>
      </c>
      <c r="G10" s="356" t="s">
        <v>174</v>
      </c>
      <c r="H10" s="356" t="s">
        <v>174</v>
      </c>
      <c r="I10" s="347" t="s">
        <v>175</v>
      </c>
      <c r="J10" s="357"/>
    </row>
    <row r="11" spans="2:10" ht="15.75" customHeight="1" thickTop="1">
      <c r="B11" s="337">
        <v>61</v>
      </c>
      <c r="C11" s="338">
        <v>53</v>
      </c>
      <c r="D11" s="358">
        <v>45</v>
      </c>
      <c r="E11" s="338">
        <v>37</v>
      </c>
      <c r="F11" s="338">
        <v>29</v>
      </c>
      <c r="G11" s="340">
        <v>21</v>
      </c>
      <c r="H11" s="339">
        <v>13</v>
      </c>
      <c r="I11" s="341">
        <v>5</v>
      </c>
      <c r="J11" s="357"/>
    </row>
    <row r="12" spans="2:10" ht="15.75" customHeight="1" thickBot="1">
      <c r="B12" s="342" t="s">
        <v>172</v>
      </c>
      <c r="C12" s="495" t="s">
        <v>226</v>
      </c>
      <c r="D12" s="495" t="s">
        <v>226</v>
      </c>
      <c r="E12" s="344" t="s">
        <v>173</v>
      </c>
      <c r="F12" s="344" t="s">
        <v>173</v>
      </c>
      <c r="G12" s="345" t="s">
        <v>174</v>
      </c>
      <c r="H12" s="345" t="s">
        <v>174</v>
      </c>
      <c r="I12" s="496" t="s">
        <v>175</v>
      </c>
      <c r="J12" s="357"/>
    </row>
    <row r="13" spans="2:11" ht="15.75" customHeight="1" thickTop="1">
      <c r="B13" s="348">
        <v>62</v>
      </c>
      <c r="C13" s="349">
        <v>54</v>
      </c>
      <c r="D13" s="350">
        <v>46</v>
      </c>
      <c r="E13" s="349">
        <v>38</v>
      </c>
      <c r="F13" s="349">
        <v>30</v>
      </c>
      <c r="G13" s="351">
        <v>22</v>
      </c>
      <c r="H13" s="351">
        <v>14</v>
      </c>
      <c r="I13" s="353">
        <v>6</v>
      </c>
      <c r="J13" s="359"/>
      <c r="K13" s="359"/>
    </row>
    <row r="14" spans="2:11" ht="15.75" customHeight="1" thickBot="1">
      <c r="B14" s="360" t="s">
        <v>176</v>
      </c>
      <c r="C14" s="361" t="s">
        <v>172</v>
      </c>
      <c r="D14" s="495" t="s">
        <v>226</v>
      </c>
      <c r="E14" s="344" t="s">
        <v>173</v>
      </c>
      <c r="F14" s="355" t="s">
        <v>173</v>
      </c>
      <c r="G14" s="345" t="s">
        <v>174</v>
      </c>
      <c r="H14" s="356" t="s">
        <v>174</v>
      </c>
      <c r="I14" s="347" t="s">
        <v>175</v>
      </c>
      <c r="J14" s="359"/>
      <c r="K14" s="359"/>
    </row>
    <row r="15" spans="2:11" ht="15.75" customHeight="1" thickTop="1">
      <c r="B15" s="337">
        <v>63</v>
      </c>
      <c r="C15" s="338">
        <v>55</v>
      </c>
      <c r="D15" s="358">
        <v>47</v>
      </c>
      <c r="E15" s="338">
        <v>39</v>
      </c>
      <c r="F15" s="340">
        <v>31</v>
      </c>
      <c r="G15" s="340">
        <v>23</v>
      </c>
      <c r="H15" s="339">
        <v>15</v>
      </c>
      <c r="I15" s="341">
        <v>7</v>
      </c>
      <c r="J15" s="359"/>
      <c r="K15" s="359"/>
    </row>
    <row r="16" spans="2:11" ht="15.75" customHeight="1" thickBot="1">
      <c r="B16" s="362" t="s">
        <v>177</v>
      </c>
      <c r="C16" s="361" t="s">
        <v>172</v>
      </c>
      <c r="D16" s="495" t="s">
        <v>226</v>
      </c>
      <c r="E16" s="495" t="s">
        <v>226</v>
      </c>
      <c r="F16" s="495" t="s">
        <v>226</v>
      </c>
      <c r="G16" s="495" t="s">
        <v>226</v>
      </c>
      <c r="H16" s="495" t="s">
        <v>226</v>
      </c>
      <c r="I16" s="496" t="s">
        <v>175</v>
      </c>
      <c r="J16" s="359"/>
      <c r="K16" s="359"/>
    </row>
    <row r="17" spans="2:11" ht="15.75" customHeight="1" thickTop="1">
      <c r="B17" s="348">
        <v>64</v>
      </c>
      <c r="C17" s="349">
        <v>56</v>
      </c>
      <c r="D17" s="350">
        <v>48</v>
      </c>
      <c r="E17" s="349">
        <v>40</v>
      </c>
      <c r="F17" s="349">
        <v>32</v>
      </c>
      <c r="G17" s="351">
        <v>24</v>
      </c>
      <c r="H17" s="351">
        <v>16</v>
      </c>
      <c r="I17" s="353">
        <v>8</v>
      </c>
      <c r="J17" s="359"/>
      <c r="K17" s="359"/>
    </row>
    <row r="18" spans="2:11" ht="15.75" customHeight="1" thickBot="1">
      <c r="B18" s="363" t="s">
        <v>177</v>
      </c>
      <c r="C18" s="364" t="s">
        <v>172</v>
      </c>
      <c r="D18" s="495" t="s">
        <v>226</v>
      </c>
      <c r="E18" s="495" t="s">
        <v>226</v>
      </c>
      <c r="F18" s="495" t="s">
        <v>226</v>
      </c>
      <c r="G18" s="495" t="s">
        <v>226</v>
      </c>
      <c r="H18" s="495" t="s">
        <v>226</v>
      </c>
      <c r="I18" s="495" t="s">
        <v>226</v>
      </c>
      <c r="J18" s="359"/>
      <c r="K18" s="359"/>
    </row>
    <row r="19" spans="2:11" ht="15.75" customHeight="1" thickBot="1" thickTop="1">
      <c r="B19" s="365"/>
      <c r="C19" s="366"/>
      <c r="D19" s="367"/>
      <c r="E19" s="367"/>
      <c r="F19" s="367"/>
      <c r="G19" s="367"/>
      <c r="H19" s="367"/>
      <c r="I19" s="368"/>
      <c r="J19" s="359"/>
      <c r="K19" s="359"/>
    </row>
    <row r="20" spans="4:10" ht="15.75" customHeight="1" thickTop="1">
      <c r="D20" s="369"/>
      <c r="J20" s="370"/>
    </row>
    <row r="21" spans="4:10" ht="15.75" customHeight="1">
      <c r="D21" s="371"/>
      <c r="F21">
        <v>62</v>
      </c>
      <c r="J21" s="371"/>
    </row>
    <row r="22" ht="17.25" customHeight="1" thickBot="1"/>
    <row r="23" spans="1:11" ht="32.25" customHeight="1" thickBot="1">
      <c r="A23" s="986" t="s">
        <v>229</v>
      </c>
      <c r="B23" s="987"/>
      <c r="C23" s="987"/>
      <c r="D23" s="987"/>
      <c r="E23" s="987"/>
      <c r="F23" s="987"/>
      <c r="G23" s="987"/>
      <c r="H23" s="987"/>
      <c r="I23" s="987"/>
      <c r="J23" s="987"/>
      <c r="K23" s="988"/>
    </row>
    <row r="24" ht="15.75" customHeight="1" thickBot="1"/>
    <row r="25" spans="4:11" ht="13.5" customHeight="1" thickTop="1">
      <c r="D25" s="1154">
        <v>65</v>
      </c>
      <c r="E25" s="1155">
        <v>73</v>
      </c>
      <c r="F25" s="1156">
        <v>81</v>
      </c>
      <c r="G25" s="1157">
        <v>89</v>
      </c>
      <c r="H25" s="1158">
        <v>97</v>
      </c>
      <c r="I25" s="1159">
        <v>105</v>
      </c>
      <c r="J25" s="1158">
        <v>113</v>
      </c>
      <c r="K25" s="1160">
        <v>121</v>
      </c>
    </row>
    <row r="26" spans="4:11" ht="13.5" customHeight="1" thickBot="1">
      <c r="D26" s="379" t="s">
        <v>178</v>
      </c>
      <c r="E26" s="380" t="s">
        <v>178</v>
      </c>
      <c r="F26" s="360" t="s">
        <v>176</v>
      </c>
      <c r="G26" s="381" t="s">
        <v>179</v>
      </c>
      <c r="H26" s="381" t="s">
        <v>179</v>
      </c>
      <c r="I26" s="381" t="s">
        <v>179</v>
      </c>
      <c r="J26" s="381" t="s">
        <v>179</v>
      </c>
      <c r="K26" s="1153" t="s">
        <v>226</v>
      </c>
    </row>
    <row r="27" spans="4:11" ht="13.5" customHeight="1" thickTop="1">
      <c r="D27" s="1154">
        <v>66</v>
      </c>
      <c r="E27" s="1155">
        <v>74</v>
      </c>
      <c r="F27" s="1157">
        <v>82</v>
      </c>
      <c r="G27" s="1157">
        <v>90</v>
      </c>
      <c r="H27" s="1158">
        <v>98</v>
      </c>
      <c r="I27" s="1159">
        <v>106</v>
      </c>
      <c r="J27" s="1158">
        <v>114</v>
      </c>
      <c r="K27" s="1160">
        <v>122</v>
      </c>
    </row>
    <row r="28" spans="3:11" ht="13.5" customHeight="1" thickBot="1">
      <c r="C28" s="389"/>
      <c r="D28" s="379" t="s">
        <v>178</v>
      </c>
      <c r="E28" s="380" t="s">
        <v>178</v>
      </c>
      <c r="F28" s="360" t="s">
        <v>176</v>
      </c>
      <c r="G28" s="381" t="s">
        <v>179</v>
      </c>
      <c r="H28" s="381" t="s">
        <v>179</v>
      </c>
      <c r="I28" s="381" t="s">
        <v>179</v>
      </c>
      <c r="J28" s="360" t="s">
        <v>176</v>
      </c>
      <c r="K28" s="1153" t="s">
        <v>226</v>
      </c>
    </row>
    <row r="29" spans="3:11" ht="13.5" customHeight="1" thickTop="1">
      <c r="C29" s="389"/>
      <c r="D29" s="1154">
        <v>67</v>
      </c>
      <c r="E29" s="1156">
        <v>75</v>
      </c>
      <c r="F29" s="1157">
        <v>83</v>
      </c>
      <c r="G29" s="1158">
        <v>91</v>
      </c>
      <c r="H29" s="1158">
        <v>99</v>
      </c>
      <c r="I29" s="1159">
        <v>107</v>
      </c>
      <c r="J29" s="1158">
        <v>115</v>
      </c>
      <c r="K29" s="1160">
        <v>123</v>
      </c>
    </row>
    <row r="30" spans="3:11" ht="13.5" customHeight="1" thickBot="1">
      <c r="C30" s="389"/>
      <c r="D30" s="379" t="s">
        <v>178</v>
      </c>
      <c r="E30" s="380" t="s">
        <v>178</v>
      </c>
      <c r="F30" s="360" t="s">
        <v>176</v>
      </c>
      <c r="G30" s="381" t="s">
        <v>179</v>
      </c>
      <c r="H30" s="381" t="s">
        <v>179</v>
      </c>
      <c r="I30" s="381" t="s">
        <v>179</v>
      </c>
      <c r="J30" s="1161" t="s">
        <v>226</v>
      </c>
      <c r="K30" s="1153" t="s">
        <v>226</v>
      </c>
    </row>
    <row r="31" spans="3:11" ht="13.5" customHeight="1" thickTop="1">
      <c r="C31" s="389"/>
      <c r="D31" s="1154">
        <v>68</v>
      </c>
      <c r="E31" s="1156">
        <v>76</v>
      </c>
      <c r="F31" s="1157">
        <v>84</v>
      </c>
      <c r="G31" s="1158">
        <v>92</v>
      </c>
      <c r="H31" s="1158">
        <v>100</v>
      </c>
      <c r="I31" s="1159">
        <v>108</v>
      </c>
      <c r="J31" s="1158">
        <v>116</v>
      </c>
      <c r="K31" s="1160">
        <v>124</v>
      </c>
    </row>
    <row r="32" spans="3:11" ht="13.5" customHeight="1" thickBot="1">
      <c r="C32" s="389"/>
      <c r="D32" s="379" t="s">
        <v>178</v>
      </c>
      <c r="E32" s="380" t="s">
        <v>178</v>
      </c>
      <c r="F32" s="360" t="s">
        <v>176</v>
      </c>
      <c r="G32" s="381" t="s">
        <v>179</v>
      </c>
      <c r="H32" s="381" t="s">
        <v>179</v>
      </c>
      <c r="I32" s="381" t="s">
        <v>179</v>
      </c>
      <c r="J32" s="1161" t="s">
        <v>226</v>
      </c>
      <c r="K32" s="1153" t="s">
        <v>226</v>
      </c>
    </row>
    <row r="33" spans="3:11" ht="13.5" customHeight="1" thickTop="1">
      <c r="C33" s="389"/>
      <c r="D33" s="1154">
        <v>69</v>
      </c>
      <c r="E33" s="1156">
        <v>77</v>
      </c>
      <c r="F33" s="1157">
        <v>85</v>
      </c>
      <c r="G33" s="1158">
        <v>93</v>
      </c>
      <c r="H33" s="1158">
        <v>101</v>
      </c>
      <c r="I33" s="1159">
        <v>109</v>
      </c>
      <c r="J33" s="1158">
        <v>117</v>
      </c>
      <c r="K33" s="1160">
        <v>125</v>
      </c>
    </row>
    <row r="34" spans="3:11" ht="13.5" customHeight="1" thickBot="1">
      <c r="C34" s="389"/>
      <c r="D34" s="1162" t="s">
        <v>178</v>
      </c>
      <c r="E34" s="1163" t="s">
        <v>176</v>
      </c>
      <c r="F34" s="1163" t="s">
        <v>176</v>
      </c>
      <c r="G34" s="1164" t="s">
        <v>179</v>
      </c>
      <c r="H34" s="1164" t="s">
        <v>179</v>
      </c>
      <c r="I34" s="1164" t="s">
        <v>179</v>
      </c>
      <c r="J34" s="1165" t="s">
        <v>226</v>
      </c>
      <c r="K34" s="1166" t="s">
        <v>226</v>
      </c>
    </row>
    <row r="35" spans="2:11" ht="13.5" customHeight="1" thickTop="1">
      <c r="B35" s="359"/>
      <c r="C35" s="359"/>
      <c r="D35" s="1167">
        <v>70</v>
      </c>
      <c r="E35" s="1168">
        <v>78</v>
      </c>
      <c r="F35" s="1169">
        <v>86</v>
      </c>
      <c r="G35" s="1170">
        <v>94</v>
      </c>
      <c r="H35" s="1171">
        <v>102</v>
      </c>
      <c r="I35" s="1171">
        <v>110</v>
      </c>
      <c r="J35" s="1171">
        <v>118</v>
      </c>
      <c r="K35" s="1172">
        <v>126</v>
      </c>
    </row>
    <row r="36" spans="2:11" ht="13.5" customHeight="1" thickBot="1">
      <c r="B36" s="359"/>
      <c r="C36" s="359"/>
      <c r="D36" s="1162" t="s">
        <v>178</v>
      </c>
      <c r="E36" s="1163" t="s">
        <v>176</v>
      </c>
      <c r="F36" s="1163" t="s">
        <v>176</v>
      </c>
      <c r="G36" s="1164" t="s">
        <v>179</v>
      </c>
      <c r="H36" s="1164" t="s">
        <v>179</v>
      </c>
      <c r="I36" s="1164" t="s">
        <v>179</v>
      </c>
      <c r="J36" s="1165" t="s">
        <v>226</v>
      </c>
      <c r="K36" s="1166" t="s">
        <v>226</v>
      </c>
    </row>
    <row r="37" spans="2:11" ht="13.5" customHeight="1" thickTop="1">
      <c r="B37" s="359"/>
      <c r="C37" s="359"/>
      <c r="D37" s="1167">
        <v>71</v>
      </c>
      <c r="E37" s="1168">
        <v>79</v>
      </c>
      <c r="F37" s="1169">
        <v>87</v>
      </c>
      <c r="G37" s="1170">
        <v>95</v>
      </c>
      <c r="H37" s="1171">
        <v>103</v>
      </c>
      <c r="I37" s="1171">
        <v>111</v>
      </c>
      <c r="J37" s="1171">
        <v>119</v>
      </c>
      <c r="K37" s="1172">
        <v>127</v>
      </c>
    </row>
    <row r="38" spans="2:11" ht="13.5" customHeight="1" thickBot="1">
      <c r="B38" s="359"/>
      <c r="C38" s="359"/>
      <c r="D38" s="1162" t="s">
        <v>178</v>
      </c>
      <c r="E38" s="1163" t="s">
        <v>176</v>
      </c>
      <c r="F38" s="1163" t="s">
        <v>176</v>
      </c>
      <c r="G38" s="1164" t="s">
        <v>179</v>
      </c>
      <c r="H38" s="1164" t="s">
        <v>179</v>
      </c>
      <c r="I38" s="1164" t="s">
        <v>179</v>
      </c>
      <c r="J38" s="1165" t="s">
        <v>226</v>
      </c>
      <c r="K38" s="1166" t="s">
        <v>226</v>
      </c>
    </row>
    <row r="39" spans="2:11" ht="13.5" customHeight="1" thickTop="1">
      <c r="B39" s="359"/>
      <c r="C39" s="359"/>
      <c r="D39" s="1167">
        <v>72</v>
      </c>
      <c r="E39" s="1168">
        <v>80</v>
      </c>
      <c r="F39" s="1169">
        <v>88</v>
      </c>
      <c r="G39" s="1170">
        <v>96</v>
      </c>
      <c r="H39" s="1171">
        <v>104</v>
      </c>
      <c r="I39" s="1171">
        <v>112</v>
      </c>
      <c r="J39" s="1171">
        <v>120</v>
      </c>
      <c r="K39" s="1172">
        <v>128</v>
      </c>
    </row>
    <row r="40" spans="2:11" ht="13.5" customHeight="1" thickBot="1">
      <c r="B40" s="359"/>
      <c r="C40" s="359"/>
      <c r="D40" s="1162" t="s">
        <v>178</v>
      </c>
      <c r="E40" s="1163" t="s">
        <v>176</v>
      </c>
      <c r="F40" s="1163" t="s">
        <v>176</v>
      </c>
      <c r="G40" s="1164" t="s">
        <v>179</v>
      </c>
      <c r="H40" s="1164" t="s">
        <v>179</v>
      </c>
      <c r="I40" s="1164" t="s">
        <v>179</v>
      </c>
      <c r="J40" s="1164" t="s">
        <v>360</v>
      </c>
      <c r="K40" s="1166" t="s">
        <v>226</v>
      </c>
    </row>
    <row r="41" spans="2:11" ht="13.5" customHeight="1" thickBot="1" thickTop="1">
      <c r="B41" s="359"/>
      <c r="C41" s="359"/>
      <c r="D41" s="497"/>
      <c r="E41" s="498"/>
      <c r="F41" s="498"/>
      <c r="G41" s="498"/>
      <c r="H41" s="498"/>
      <c r="I41" s="498"/>
      <c r="J41" s="499"/>
      <c r="K41" s="500"/>
    </row>
    <row r="42" spans="3:9" ht="12.75" customHeight="1" thickTop="1">
      <c r="C42" s="370"/>
      <c r="I42" s="369"/>
    </row>
    <row r="43" spans="3:9" ht="24" customHeight="1">
      <c r="C43" s="371"/>
      <c r="I43" s="371"/>
    </row>
    <row r="44" spans="8:9" ht="29.25" customHeight="1">
      <c r="H44" s="61" t="s">
        <v>227</v>
      </c>
      <c r="I44" s="425" t="s">
        <v>228</v>
      </c>
    </row>
    <row r="45" spans="2:11" ht="19.5" customHeight="1">
      <c r="B45" s="402">
        <v>1</v>
      </c>
      <c r="C45" s="1093" t="s">
        <v>161</v>
      </c>
      <c r="D45" s="1093"/>
      <c r="E45" s="1093"/>
      <c r="F45" s="1093"/>
      <c r="G45" s="1093"/>
      <c r="H45" s="320">
        <v>300</v>
      </c>
      <c r="I45" s="321">
        <v>12</v>
      </c>
      <c r="J45" s="501" t="s">
        <v>162</v>
      </c>
      <c r="K45" s="505">
        <v>0.7916666666666666</v>
      </c>
    </row>
    <row r="46" spans="2:11" ht="19.5" customHeight="1">
      <c r="B46" s="404">
        <v>2</v>
      </c>
      <c r="C46" s="1094" t="s">
        <v>163</v>
      </c>
      <c r="D46" s="1094"/>
      <c r="E46" s="1094"/>
      <c r="F46" s="1094"/>
      <c r="G46" s="1094"/>
      <c r="H46" s="47">
        <v>630</v>
      </c>
      <c r="I46" s="321">
        <f>H46/25</f>
        <v>25.2</v>
      </c>
      <c r="J46" s="502" t="s">
        <v>162</v>
      </c>
      <c r="K46" s="506">
        <v>0.8263888888888888</v>
      </c>
    </row>
    <row r="47" spans="2:11" ht="19.5" customHeight="1">
      <c r="B47" s="402">
        <v>3</v>
      </c>
      <c r="C47" s="1095" t="s">
        <v>167</v>
      </c>
      <c r="D47" s="1095"/>
      <c r="E47" s="1095"/>
      <c r="F47" s="1095"/>
      <c r="G47" s="1095"/>
      <c r="H47" s="320">
        <v>200</v>
      </c>
      <c r="I47" s="321">
        <v>8</v>
      </c>
      <c r="J47" s="503" t="s">
        <v>162</v>
      </c>
      <c r="K47" s="507">
        <v>0.8472222222222222</v>
      </c>
    </row>
    <row r="48" spans="2:11" ht="19.5" customHeight="1">
      <c r="B48" s="404">
        <v>4</v>
      </c>
      <c r="C48" s="1094" t="s">
        <v>164</v>
      </c>
      <c r="D48" s="1094"/>
      <c r="E48" s="1094"/>
      <c r="F48" s="1094"/>
      <c r="G48" s="1094"/>
      <c r="H48" s="322">
        <v>300</v>
      </c>
      <c r="I48" s="321">
        <f>H48/25</f>
        <v>12</v>
      </c>
      <c r="J48" s="504" t="s">
        <v>162</v>
      </c>
      <c r="K48" s="508">
        <v>0.875</v>
      </c>
    </row>
    <row r="49" spans="2:11" ht="19.5" customHeight="1">
      <c r="B49" s="402">
        <v>5</v>
      </c>
      <c r="C49" s="1093" t="s">
        <v>60</v>
      </c>
      <c r="D49" s="1093"/>
      <c r="E49" s="1093"/>
      <c r="F49" s="1093"/>
      <c r="G49" s="1093"/>
      <c r="H49" s="320">
        <v>350</v>
      </c>
      <c r="I49" s="321">
        <v>14</v>
      </c>
      <c r="J49" s="503" t="s">
        <v>162</v>
      </c>
      <c r="K49" s="507">
        <v>0.9027777777777778</v>
      </c>
    </row>
    <row r="50" spans="2:11" ht="19.5" customHeight="1">
      <c r="B50" s="404">
        <v>6</v>
      </c>
      <c r="C50" s="1094" t="s">
        <v>165</v>
      </c>
      <c r="D50" s="1094"/>
      <c r="E50" s="1094"/>
      <c r="F50" s="1094"/>
      <c r="G50" s="1094"/>
      <c r="H50" s="47">
        <v>175</v>
      </c>
      <c r="I50" s="321">
        <f>H50/25</f>
        <v>7</v>
      </c>
      <c r="J50" s="504" t="s">
        <v>162</v>
      </c>
      <c r="K50" s="508">
        <v>0.9131944444444445</v>
      </c>
    </row>
    <row r="51" spans="2:11" ht="19.5" customHeight="1">
      <c r="B51" s="402">
        <v>7</v>
      </c>
      <c r="C51" s="1096" t="s">
        <v>166</v>
      </c>
      <c r="D51" s="1096"/>
      <c r="E51" s="1096"/>
      <c r="F51" s="1096"/>
      <c r="G51" s="1096"/>
      <c r="H51" s="47">
        <v>225</v>
      </c>
      <c r="I51" s="321">
        <v>11</v>
      </c>
      <c r="J51" s="503" t="s">
        <v>162</v>
      </c>
      <c r="K51" s="507">
        <v>0.9375</v>
      </c>
    </row>
    <row r="52" spans="2:11" ht="19.5" customHeight="1">
      <c r="B52" s="407"/>
      <c r="C52" s="1097" t="s">
        <v>69</v>
      </c>
      <c r="D52" s="1097"/>
      <c r="E52" s="1097"/>
      <c r="F52" s="1097"/>
      <c r="G52" s="1097"/>
      <c r="H52" s="409">
        <f>SUM(H45:H51)</f>
        <v>2180</v>
      </c>
      <c r="I52" s="406">
        <f>SUM(I45:I51)</f>
        <v>89.2</v>
      </c>
      <c r="J52" s="509"/>
      <c r="K52" s="509"/>
    </row>
  </sheetData>
  <sheetProtection/>
  <mergeCells count="11">
    <mergeCell ref="C48:G48"/>
    <mergeCell ref="C49:G49"/>
    <mergeCell ref="C50:G50"/>
    <mergeCell ref="C51:G51"/>
    <mergeCell ref="C52:G52"/>
    <mergeCell ref="A1:K1"/>
    <mergeCell ref="E2:J2"/>
    <mergeCell ref="A23:K23"/>
    <mergeCell ref="C45:G45"/>
    <mergeCell ref="C46:G46"/>
    <mergeCell ref="C47:G47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S38"/>
  <sheetViews>
    <sheetView zoomScalePageLayoutView="0" workbookViewId="0" topLeftCell="A9">
      <selection activeCell="D25" sqref="D25"/>
    </sheetView>
  </sheetViews>
  <sheetFormatPr defaultColWidth="9.140625" defaultRowHeight="12.75"/>
  <cols>
    <col min="1" max="1" width="4.00390625" style="0" customWidth="1"/>
    <col min="2" max="2" width="14.7109375" style="0" customWidth="1"/>
    <col min="4" max="4" width="29.28125" style="0" customWidth="1"/>
    <col min="5" max="9" width="2.8515625" style="0" customWidth="1"/>
    <col min="10" max="10" width="19.421875" style="0" customWidth="1"/>
    <col min="11" max="11" width="3.8515625" style="0" bestFit="1" customWidth="1"/>
    <col min="12" max="12" width="3.7109375" style="0" bestFit="1" customWidth="1"/>
    <col min="13" max="13" width="4.7109375" style="0" customWidth="1"/>
    <col min="14" max="14" width="16.140625" style="0" bestFit="1" customWidth="1"/>
    <col min="15" max="15" width="25.57421875" style="0" customWidth="1"/>
    <col min="16" max="16" width="24.7109375" style="705" customWidth="1"/>
    <col min="17" max="17" width="18.00390625" style="0" customWidth="1"/>
    <col min="18" max="18" width="12.00390625" style="0" customWidth="1"/>
  </cols>
  <sheetData>
    <row r="1" spans="1:19" ht="20.25" thickBot="1">
      <c r="A1" s="891" t="s">
        <v>96</v>
      </c>
      <c r="B1" s="892"/>
      <c r="C1" s="892"/>
      <c r="D1" s="892"/>
      <c r="E1" s="893" t="s">
        <v>129</v>
      </c>
      <c r="F1" s="893"/>
      <c r="G1" s="893"/>
      <c r="H1" s="893"/>
      <c r="I1" s="893"/>
      <c r="J1" s="893"/>
      <c r="K1" s="534"/>
      <c r="L1" s="894" t="s">
        <v>1</v>
      </c>
      <c r="M1" s="894"/>
      <c r="N1" s="535"/>
      <c r="O1" s="536" t="s">
        <v>2</v>
      </c>
      <c r="P1" s="895" t="s">
        <v>97</v>
      </c>
      <c r="Q1" s="895"/>
      <c r="R1" s="896" t="s">
        <v>52</v>
      </c>
      <c r="S1" s="537"/>
    </row>
    <row r="2" spans="1:19" ht="54.75" customHeight="1" thickBot="1">
      <c r="A2" s="538" t="s">
        <v>3</v>
      </c>
      <c r="B2" s="539" t="s">
        <v>4</v>
      </c>
      <c r="C2" s="539" t="s">
        <v>50</v>
      </c>
      <c r="D2" s="540" t="s">
        <v>236</v>
      </c>
      <c r="E2" s="541" t="s">
        <v>55</v>
      </c>
      <c r="F2" s="541" t="s">
        <v>56</v>
      </c>
      <c r="G2" s="541" t="s">
        <v>120</v>
      </c>
      <c r="H2" s="541" t="s">
        <v>119</v>
      </c>
      <c r="I2" s="541" t="s">
        <v>57</v>
      </c>
      <c r="J2" s="542" t="s">
        <v>85</v>
      </c>
      <c r="K2" s="539" t="s">
        <v>54</v>
      </c>
      <c r="L2" s="543" t="s">
        <v>5</v>
      </c>
      <c r="M2" s="544" t="s">
        <v>6</v>
      </c>
      <c r="N2" s="545" t="s">
        <v>7</v>
      </c>
      <c r="O2" s="546" t="s">
        <v>8</v>
      </c>
      <c r="P2" s="547" t="s">
        <v>83</v>
      </c>
      <c r="Q2" s="548" t="s">
        <v>9</v>
      </c>
      <c r="R2" s="897"/>
      <c r="S2" s="537"/>
    </row>
    <row r="3" spans="1:19" ht="21.75" customHeight="1">
      <c r="A3" s="549">
        <v>1</v>
      </c>
      <c r="B3" s="550">
        <v>43583</v>
      </c>
      <c r="C3" s="550" t="s">
        <v>48</v>
      </c>
      <c r="D3" s="551" t="s">
        <v>10</v>
      </c>
      <c r="E3" s="552" t="s">
        <v>99</v>
      </c>
      <c r="F3" s="553" t="s">
        <v>99</v>
      </c>
      <c r="G3" s="553" t="s">
        <v>99</v>
      </c>
      <c r="H3" s="553">
        <v>1</v>
      </c>
      <c r="I3" s="553">
        <v>1</v>
      </c>
      <c r="J3" s="554" t="s">
        <v>121</v>
      </c>
      <c r="K3" s="555" t="s">
        <v>99</v>
      </c>
      <c r="L3" s="556" t="s">
        <v>99</v>
      </c>
      <c r="M3" s="557" t="s">
        <v>99</v>
      </c>
      <c r="N3" s="558" t="s">
        <v>91</v>
      </c>
      <c r="O3" s="559" t="s">
        <v>11</v>
      </c>
      <c r="P3" s="560" t="s">
        <v>74</v>
      </c>
      <c r="Q3" s="561" t="s">
        <v>12</v>
      </c>
      <c r="R3" s="562" t="s">
        <v>51</v>
      </c>
      <c r="S3" s="563"/>
    </row>
    <row r="4" spans="1:19" ht="21.75" customHeight="1">
      <c r="A4" s="564">
        <v>2</v>
      </c>
      <c r="B4" s="565">
        <v>43590</v>
      </c>
      <c r="C4" s="550" t="s">
        <v>48</v>
      </c>
      <c r="D4" s="566" t="s">
        <v>13</v>
      </c>
      <c r="E4" s="567" t="s">
        <v>99</v>
      </c>
      <c r="F4" s="568" t="s">
        <v>99</v>
      </c>
      <c r="G4" s="569" t="s">
        <v>99</v>
      </c>
      <c r="H4" s="569">
        <v>1</v>
      </c>
      <c r="I4" s="569">
        <v>1</v>
      </c>
      <c r="J4" s="570" t="s">
        <v>121</v>
      </c>
      <c r="K4" s="571" t="s">
        <v>99</v>
      </c>
      <c r="L4" s="572" t="s">
        <v>99</v>
      </c>
      <c r="M4" s="573" t="s">
        <v>99</v>
      </c>
      <c r="N4" s="574" t="s">
        <v>91</v>
      </c>
      <c r="O4" s="575" t="s">
        <v>11</v>
      </c>
      <c r="P4" s="576" t="s">
        <v>75</v>
      </c>
      <c r="Q4" s="577" t="s">
        <v>12</v>
      </c>
      <c r="R4" s="578" t="s">
        <v>51</v>
      </c>
      <c r="S4" s="563"/>
    </row>
    <row r="5" spans="1:19" ht="21.75" customHeight="1">
      <c r="A5" s="549">
        <v>3</v>
      </c>
      <c r="B5" s="565">
        <v>43593</v>
      </c>
      <c r="C5" s="550" t="s">
        <v>237</v>
      </c>
      <c r="D5" s="566" t="s">
        <v>108</v>
      </c>
      <c r="E5" s="567" t="s">
        <v>99</v>
      </c>
      <c r="F5" s="568" t="s">
        <v>99</v>
      </c>
      <c r="G5" s="569" t="s">
        <v>99</v>
      </c>
      <c r="H5" s="569">
        <v>1</v>
      </c>
      <c r="I5" s="569">
        <v>1</v>
      </c>
      <c r="J5" s="570" t="s">
        <v>121</v>
      </c>
      <c r="K5" s="571" t="s">
        <v>99</v>
      </c>
      <c r="L5" s="572"/>
      <c r="M5" s="573"/>
      <c r="N5" s="579" t="s">
        <v>91</v>
      </c>
      <c r="O5" s="575" t="s">
        <v>11</v>
      </c>
      <c r="P5" s="580" t="s">
        <v>109</v>
      </c>
      <c r="Q5" s="581" t="s">
        <v>12</v>
      </c>
      <c r="R5" s="582" t="s">
        <v>51</v>
      </c>
      <c r="S5" s="563"/>
    </row>
    <row r="6" spans="1:19" ht="21.75" customHeight="1">
      <c r="A6" s="564">
        <v>4</v>
      </c>
      <c r="B6" s="583">
        <v>43597</v>
      </c>
      <c r="C6" s="550" t="s">
        <v>48</v>
      </c>
      <c r="D6" s="584" t="s">
        <v>36</v>
      </c>
      <c r="E6" s="567" t="s">
        <v>99</v>
      </c>
      <c r="F6" s="569" t="s">
        <v>99</v>
      </c>
      <c r="G6" s="569" t="s">
        <v>99</v>
      </c>
      <c r="H6" s="569">
        <v>1</v>
      </c>
      <c r="I6" s="569">
        <v>1</v>
      </c>
      <c r="J6" s="585" t="s">
        <v>121</v>
      </c>
      <c r="K6" s="571">
        <v>1</v>
      </c>
      <c r="L6" s="572"/>
      <c r="M6" s="573"/>
      <c r="N6" s="579" t="s">
        <v>91</v>
      </c>
      <c r="O6" s="575" t="s">
        <v>11</v>
      </c>
      <c r="P6" s="586" t="s">
        <v>84</v>
      </c>
      <c r="Q6" s="581" t="s">
        <v>12</v>
      </c>
      <c r="R6" s="582" t="s">
        <v>51</v>
      </c>
      <c r="S6" s="563"/>
    </row>
    <row r="7" spans="1:19" ht="21.75" customHeight="1">
      <c r="A7" s="549">
        <v>5</v>
      </c>
      <c r="B7" s="565">
        <v>43604</v>
      </c>
      <c r="C7" s="565" t="s">
        <v>48</v>
      </c>
      <c r="D7" s="566" t="s">
        <v>238</v>
      </c>
      <c r="E7" s="567">
        <v>1</v>
      </c>
      <c r="F7" s="587" t="s">
        <v>99</v>
      </c>
      <c r="G7" s="587" t="s">
        <v>99</v>
      </c>
      <c r="H7" s="569">
        <v>1</v>
      </c>
      <c r="I7" s="569">
        <v>1</v>
      </c>
      <c r="J7" s="588" t="s">
        <v>122</v>
      </c>
      <c r="K7" s="571">
        <v>1</v>
      </c>
      <c r="L7" s="572" t="s">
        <v>239</v>
      </c>
      <c r="M7" s="573" t="s">
        <v>19</v>
      </c>
      <c r="N7" s="589" t="s">
        <v>92</v>
      </c>
      <c r="O7" s="590" t="s">
        <v>240</v>
      </c>
      <c r="P7" s="591" t="s">
        <v>79</v>
      </c>
      <c r="Q7" s="592" t="s">
        <v>14</v>
      </c>
      <c r="R7" s="578" t="s">
        <v>51</v>
      </c>
      <c r="S7" s="563"/>
    </row>
    <row r="8" spans="1:19" ht="21.75" customHeight="1">
      <c r="A8" s="564">
        <v>6</v>
      </c>
      <c r="B8" s="565">
        <v>43611</v>
      </c>
      <c r="C8" s="565" t="s">
        <v>48</v>
      </c>
      <c r="D8" s="566" t="s">
        <v>22</v>
      </c>
      <c r="E8" s="567">
        <v>1</v>
      </c>
      <c r="F8" s="587" t="s">
        <v>99</v>
      </c>
      <c r="G8" s="587" t="s">
        <v>99</v>
      </c>
      <c r="H8" s="569">
        <v>1</v>
      </c>
      <c r="I8" s="569">
        <v>1</v>
      </c>
      <c r="J8" s="585" t="s">
        <v>122</v>
      </c>
      <c r="K8" s="571">
        <v>1</v>
      </c>
      <c r="L8" s="572" t="s">
        <v>239</v>
      </c>
      <c r="M8" s="573" t="s">
        <v>19</v>
      </c>
      <c r="N8" s="589" t="s">
        <v>92</v>
      </c>
      <c r="O8" s="590" t="s">
        <v>240</v>
      </c>
      <c r="P8" s="593" t="s">
        <v>79</v>
      </c>
      <c r="Q8" s="592" t="s">
        <v>14</v>
      </c>
      <c r="R8" s="578" t="s">
        <v>51</v>
      </c>
      <c r="S8" s="563"/>
    </row>
    <row r="9" spans="1:19" ht="21.75" customHeight="1">
      <c r="A9" s="549">
        <v>7</v>
      </c>
      <c r="B9" s="565">
        <v>43618</v>
      </c>
      <c r="C9" s="565" t="s">
        <v>48</v>
      </c>
      <c r="D9" s="566" t="s">
        <v>100</v>
      </c>
      <c r="E9" s="567">
        <v>1</v>
      </c>
      <c r="F9" s="587">
        <v>1</v>
      </c>
      <c r="G9" s="587" t="s">
        <v>99</v>
      </c>
      <c r="H9" s="569">
        <v>1</v>
      </c>
      <c r="I9" s="569">
        <v>1</v>
      </c>
      <c r="J9" s="585" t="s">
        <v>123</v>
      </c>
      <c r="K9" s="571">
        <v>1</v>
      </c>
      <c r="L9" s="572" t="s">
        <v>239</v>
      </c>
      <c r="M9" s="573" t="s">
        <v>19</v>
      </c>
      <c r="N9" s="589" t="s">
        <v>93</v>
      </c>
      <c r="O9" s="590" t="s">
        <v>240</v>
      </c>
      <c r="P9" s="594" t="s">
        <v>78</v>
      </c>
      <c r="Q9" s="595" t="s">
        <v>17</v>
      </c>
      <c r="R9" s="596" t="s">
        <v>0</v>
      </c>
      <c r="S9" s="563"/>
    </row>
    <row r="10" spans="1:19" ht="21.75" customHeight="1">
      <c r="A10" s="564">
        <v>8</v>
      </c>
      <c r="B10" s="565">
        <v>43625</v>
      </c>
      <c r="C10" s="565" t="s">
        <v>48</v>
      </c>
      <c r="D10" s="566" t="s">
        <v>241</v>
      </c>
      <c r="E10" s="567">
        <v>1</v>
      </c>
      <c r="F10" s="569" t="s">
        <v>99</v>
      </c>
      <c r="G10" s="569" t="s">
        <v>99</v>
      </c>
      <c r="H10" s="569">
        <v>1</v>
      </c>
      <c r="I10" s="569">
        <v>1</v>
      </c>
      <c r="J10" s="585" t="s">
        <v>122</v>
      </c>
      <c r="K10" s="571">
        <v>1</v>
      </c>
      <c r="L10" s="572" t="s">
        <v>239</v>
      </c>
      <c r="M10" s="573" t="s">
        <v>19</v>
      </c>
      <c r="N10" s="589" t="s">
        <v>92</v>
      </c>
      <c r="O10" s="590" t="s">
        <v>240</v>
      </c>
      <c r="P10" s="594" t="s">
        <v>77</v>
      </c>
      <c r="Q10" s="592" t="s">
        <v>14</v>
      </c>
      <c r="R10" s="596" t="s">
        <v>0</v>
      </c>
      <c r="S10" s="563"/>
    </row>
    <row r="11" spans="1:19" ht="21.75" customHeight="1">
      <c r="A11" s="549">
        <v>9</v>
      </c>
      <c r="B11" s="565">
        <v>43632</v>
      </c>
      <c r="C11" s="565" t="s">
        <v>48</v>
      </c>
      <c r="D11" s="566" t="s">
        <v>23</v>
      </c>
      <c r="E11" s="567">
        <v>1</v>
      </c>
      <c r="F11" s="587" t="s">
        <v>99</v>
      </c>
      <c r="G11" s="587" t="s">
        <v>99</v>
      </c>
      <c r="H11" s="569">
        <v>1</v>
      </c>
      <c r="I11" s="569">
        <v>1</v>
      </c>
      <c r="J11" s="585" t="s">
        <v>122</v>
      </c>
      <c r="K11" s="571" t="s">
        <v>99</v>
      </c>
      <c r="L11" s="572" t="s">
        <v>99</v>
      </c>
      <c r="M11" s="573" t="s">
        <v>99</v>
      </c>
      <c r="N11" s="589" t="s">
        <v>92</v>
      </c>
      <c r="O11" s="590" t="s">
        <v>11</v>
      </c>
      <c r="P11" s="593" t="s">
        <v>79</v>
      </c>
      <c r="Q11" s="592" t="s">
        <v>14</v>
      </c>
      <c r="R11" s="596" t="s">
        <v>0</v>
      </c>
      <c r="S11" s="563"/>
    </row>
    <row r="12" spans="1:19" ht="21.75" customHeight="1">
      <c r="A12" s="564">
        <v>10</v>
      </c>
      <c r="B12" s="565">
        <v>43632</v>
      </c>
      <c r="C12" s="565" t="s">
        <v>48</v>
      </c>
      <c r="D12" s="566" t="s">
        <v>242</v>
      </c>
      <c r="E12" s="567" t="s">
        <v>99</v>
      </c>
      <c r="F12" s="587">
        <v>1</v>
      </c>
      <c r="G12" s="587">
        <v>1</v>
      </c>
      <c r="H12" s="569">
        <v>1</v>
      </c>
      <c r="I12" s="569" t="s">
        <v>99</v>
      </c>
      <c r="J12" s="588" t="s">
        <v>124</v>
      </c>
      <c r="K12" s="571">
        <v>1</v>
      </c>
      <c r="L12" s="572" t="s">
        <v>239</v>
      </c>
      <c r="M12" s="573" t="s">
        <v>101</v>
      </c>
      <c r="N12" s="589" t="s">
        <v>94</v>
      </c>
      <c r="O12" s="597" t="s">
        <v>243</v>
      </c>
      <c r="P12" s="598" t="s">
        <v>244</v>
      </c>
      <c r="Q12" s="599" t="s">
        <v>20</v>
      </c>
      <c r="R12" s="596" t="s">
        <v>112</v>
      </c>
      <c r="S12" s="563"/>
    </row>
    <row r="13" spans="1:19" ht="21.75" customHeight="1">
      <c r="A13" s="549">
        <v>11</v>
      </c>
      <c r="B13" s="600">
        <v>43639</v>
      </c>
      <c r="C13" s="565" t="s">
        <v>48</v>
      </c>
      <c r="D13" s="566" t="s">
        <v>21</v>
      </c>
      <c r="E13" s="567">
        <v>1</v>
      </c>
      <c r="F13" s="587">
        <v>1</v>
      </c>
      <c r="G13" s="587" t="s">
        <v>99</v>
      </c>
      <c r="H13" s="569">
        <v>1</v>
      </c>
      <c r="I13" s="569">
        <v>1</v>
      </c>
      <c r="J13" s="585" t="s">
        <v>123</v>
      </c>
      <c r="K13" s="571">
        <v>1</v>
      </c>
      <c r="L13" s="572" t="s">
        <v>239</v>
      </c>
      <c r="M13" s="573" t="s">
        <v>19</v>
      </c>
      <c r="N13" s="589" t="s">
        <v>93</v>
      </c>
      <c r="O13" s="590" t="s">
        <v>240</v>
      </c>
      <c r="P13" s="560" t="s">
        <v>78</v>
      </c>
      <c r="Q13" s="595" t="s">
        <v>17</v>
      </c>
      <c r="R13" s="596" t="s">
        <v>0</v>
      </c>
      <c r="S13" s="563"/>
    </row>
    <row r="14" spans="1:19" ht="21.75" customHeight="1">
      <c r="A14" s="564">
        <v>12</v>
      </c>
      <c r="B14" s="600">
        <v>43646</v>
      </c>
      <c r="C14" s="565" t="s">
        <v>48</v>
      </c>
      <c r="D14" s="566" t="s">
        <v>28</v>
      </c>
      <c r="E14" s="567">
        <v>1</v>
      </c>
      <c r="F14" s="587" t="s">
        <v>99</v>
      </c>
      <c r="G14" s="587" t="s">
        <v>99</v>
      </c>
      <c r="H14" s="569">
        <v>1</v>
      </c>
      <c r="I14" s="568" t="s">
        <v>99</v>
      </c>
      <c r="J14" s="585" t="s">
        <v>245</v>
      </c>
      <c r="K14" s="601" t="s">
        <v>99</v>
      </c>
      <c r="L14" s="572" t="s">
        <v>99</v>
      </c>
      <c r="M14" s="573" t="s">
        <v>99</v>
      </c>
      <c r="N14" s="589" t="s">
        <v>92</v>
      </c>
      <c r="O14" s="590" t="s">
        <v>11</v>
      </c>
      <c r="P14" s="594" t="s">
        <v>79</v>
      </c>
      <c r="Q14" s="592" t="s">
        <v>14</v>
      </c>
      <c r="R14" s="596" t="s">
        <v>0</v>
      </c>
      <c r="S14" s="563"/>
    </row>
    <row r="15" spans="1:19" ht="21.75" customHeight="1">
      <c r="A15" s="549">
        <v>13</v>
      </c>
      <c r="B15" s="600">
        <v>43646</v>
      </c>
      <c r="C15" s="565" t="s">
        <v>48</v>
      </c>
      <c r="D15" s="566" t="s">
        <v>246</v>
      </c>
      <c r="E15" s="567" t="s">
        <v>99</v>
      </c>
      <c r="F15" s="587">
        <v>1</v>
      </c>
      <c r="G15" s="587">
        <v>1</v>
      </c>
      <c r="H15" s="569">
        <v>1</v>
      </c>
      <c r="I15" s="568" t="s">
        <v>99</v>
      </c>
      <c r="J15" s="585" t="s">
        <v>124</v>
      </c>
      <c r="K15" s="601">
        <v>1</v>
      </c>
      <c r="L15" s="572" t="s">
        <v>239</v>
      </c>
      <c r="M15" s="573" t="s">
        <v>101</v>
      </c>
      <c r="N15" s="589" t="s">
        <v>94</v>
      </c>
      <c r="O15" s="597" t="s">
        <v>243</v>
      </c>
      <c r="P15" s="598" t="s">
        <v>244</v>
      </c>
      <c r="Q15" s="599" t="s">
        <v>20</v>
      </c>
      <c r="R15" s="596" t="s">
        <v>112</v>
      </c>
      <c r="S15" s="563"/>
    </row>
    <row r="16" spans="1:19" ht="21.75" customHeight="1">
      <c r="A16" s="564">
        <v>14</v>
      </c>
      <c r="B16" s="600">
        <v>43653</v>
      </c>
      <c r="C16" s="565" t="s">
        <v>48</v>
      </c>
      <c r="D16" s="566" t="s">
        <v>247</v>
      </c>
      <c r="E16" s="567">
        <v>1</v>
      </c>
      <c r="F16" s="587">
        <v>1</v>
      </c>
      <c r="G16" s="587" t="s">
        <v>99</v>
      </c>
      <c r="H16" s="569">
        <v>1</v>
      </c>
      <c r="I16" s="568">
        <v>1</v>
      </c>
      <c r="J16" s="585" t="s">
        <v>123</v>
      </c>
      <c r="K16" s="601">
        <v>1</v>
      </c>
      <c r="L16" s="572" t="s">
        <v>239</v>
      </c>
      <c r="M16" s="573" t="s">
        <v>101</v>
      </c>
      <c r="N16" s="589" t="s">
        <v>93</v>
      </c>
      <c r="O16" s="597" t="s">
        <v>243</v>
      </c>
      <c r="P16" s="594" t="s">
        <v>81</v>
      </c>
      <c r="Q16" s="595" t="s">
        <v>17</v>
      </c>
      <c r="R16" s="596" t="s">
        <v>0</v>
      </c>
      <c r="S16" s="563"/>
    </row>
    <row r="17" spans="1:19" ht="21.75" customHeight="1">
      <c r="A17" s="549">
        <v>15</v>
      </c>
      <c r="B17" s="600">
        <v>43660</v>
      </c>
      <c r="C17" s="565" t="s">
        <v>48</v>
      </c>
      <c r="D17" s="566" t="s">
        <v>248</v>
      </c>
      <c r="E17" s="567">
        <v>1</v>
      </c>
      <c r="F17" s="587" t="s">
        <v>99</v>
      </c>
      <c r="G17" s="587" t="s">
        <v>99</v>
      </c>
      <c r="H17" s="569">
        <v>1</v>
      </c>
      <c r="I17" s="568">
        <v>1</v>
      </c>
      <c r="J17" s="585" t="s">
        <v>122</v>
      </c>
      <c r="K17" s="601" t="s">
        <v>99</v>
      </c>
      <c r="L17" s="572" t="s">
        <v>99</v>
      </c>
      <c r="M17" s="573" t="s">
        <v>99</v>
      </c>
      <c r="N17" s="589" t="s">
        <v>92</v>
      </c>
      <c r="O17" s="590" t="s">
        <v>11</v>
      </c>
      <c r="P17" s="594" t="s">
        <v>249</v>
      </c>
      <c r="Q17" s="592" t="s">
        <v>14</v>
      </c>
      <c r="R17" s="596" t="s">
        <v>0</v>
      </c>
      <c r="S17" s="563"/>
    </row>
    <row r="18" spans="1:18" ht="21.75" customHeight="1">
      <c r="A18" s="564">
        <v>16</v>
      </c>
      <c r="B18" s="600">
        <v>43660</v>
      </c>
      <c r="C18" s="565" t="s">
        <v>48</v>
      </c>
      <c r="D18" s="566" t="s">
        <v>250</v>
      </c>
      <c r="E18" s="602" t="s">
        <v>99</v>
      </c>
      <c r="F18" s="603">
        <v>1</v>
      </c>
      <c r="G18" s="603">
        <v>1</v>
      </c>
      <c r="H18" s="604">
        <v>1</v>
      </c>
      <c r="I18" s="605" t="s">
        <v>99</v>
      </c>
      <c r="J18" s="606" t="s">
        <v>124</v>
      </c>
      <c r="K18" s="607">
        <v>1</v>
      </c>
      <c r="L18" s="572" t="s">
        <v>239</v>
      </c>
      <c r="M18" s="608" t="s">
        <v>101</v>
      </c>
      <c r="N18" s="609" t="s">
        <v>94</v>
      </c>
      <c r="O18" s="597" t="s">
        <v>243</v>
      </c>
      <c r="P18" s="598" t="s">
        <v>244</v>
      </c>
      <c r="Q18" s="599" t="s">
        <v>20</v>
      </c>
      <c r="R18" s="596" t="s">
        <v>112</v>
      </c>
    </row>
    <row r="19" spans="1:18" ht="21.75" customHeight="1">
      <c r="A19" s="549">
        <v>17</v>
      </c>
      <c r="B19" s="600">
        <v>43667</v>
      </c>
      <c r="C19" s="565" t="s">
        <v>48</v>
      </c>
      <c r="D19" s="610" t="s">
        <v>24</v>
      </c>
      <c r="E19" s="611">
        <v>1</v>
      </c>
      <c r="F19" s="612">
        <v>1</v>
      </c>
      <c r="G19" s="612" t="s">
        <v>99</v>
      </c>
      <c r="H19" s="613">
        <v>1</v>
      </c>
      <c r="I19" s="613">
        <v>1</v>
      </c>
      <c r="J19" s="614" t="s">
        <v>123</v>
      </c>
      <c r="K19" s="615" t="s">
        <v>99</v>
      </c>
      <c r="L19" s="572" t="s">
        <v>239</v>
      </c>
      <c r="M19" s="616" t="s">
        <v>19</v>
      </c>
      <c r="N19" s="617" t="s">
        <v>93</v>
      </c>
      <c r="O19" s="590" t="s">
        <v>240</v>
      </c>
      <c r="P19" s="593" t="s">
        <v>78</v>
      </c>
      <c r="Q19" s="618" t="s">
        <v>17</v>
      </c>
      <c r="R19" s="619" t="s">
        <v>0</v>
      </c>
    </row>
    <row r="20" spans="1:18" ht="21.75" customHeight="1">
      <c r="A20" s="564">
        <v>18</v>
      </c>
      <c r="B20" s="600">
        <v>43673</v>
      </c>
      <c r="C20" s="565" t="s">
        <v>49</v>
      </c>
      <c r="D20" s="566" t="s">
        <v>25</v>
      </c>
      <c r="E20" s="620" t="s">
        <v>99</v>
      </c>
      <c r="F20" s="621">
        <v>1</v>
      </c>
      <c r="G20" s="621">
        <v>1</v>
      </c>
      <c r="H20" s="622">
        <v>1</v>
      </c>
      <c r="I20" s="623" t="s">
        <v>99</v>
      </c>
      <c r="J20" s="624" t="s">
        <v>251</v>
      </c>
      <c r="K20" s="625" t="s">
        <v>99</v>
      </c>
      <c r="L20" s="572" t="s">
        <v>239</v>
      </c>
      <c r="M20" s="626" t="s">
        <v>101</v>
      </c>
      <c r="N20" s="627" t="s">
        <v>26</v>
      </c>
      <c r="O20" s="597" t="s">
        <v>243</v>
      </c>
      <c r="P20" s="594" t="s">
        <v>252</v>
      </c>
      <c r="Q20" s="628" t="s">
        <v>27</v>
      </c>
      <c r="R20" s="596" t="s">
        <v>110</v>
      </c>
    </row>
    <row r="21" spans="1:18" ht="21.75" customHeight="1" thickBot="1">
      <c r="A21" s="629">
        <v>19</v>
      </c>
      <c r="B21" s="630">
        <v>43674</v>
      </c>
      <c r="C21" s="631" t="s">
        <v>48</v>
      </c>
      <c r="D21" s="566" t="s">
        <v>253</v>
      </c>
      <c r="E21" s="632">
        <v>1</v>
      </c>
      <c r="F21" s="633" t="s">
        <v>99</v>
      </c>
      <c r="G21" s="633" t="s">
        <v>99</v>
      </c>
      <c r="H21" s="633">
        <v>1</v>
      </c>
      <c r="I21" s="633">
        <v>1</v>
      </c>
      <c r="J21" s="634" t="s">
        <v>122</v>
      </c>
      <c r="K21" s="635">
        <v>1</v>
      </c>
      <c r="L21" s="636" t="s">
        <v>239</v>
      </c>
      <c r="M21" s="637" t="s">
        <v>19</v>
      </c>
      <c r="N21" s="589" t="s">
        <v>92</v>
      </c>
      <c r="O21" s="590" t="s">
        <v>240</v>
      </c>
      <c r="P21" s="594" t="s">
        <v>77</v>
      </c>
      <c r="Q21" s="592" t="s">
        <v>14</v>
      </c>
      <c r="R21" s="578" t="s">
        <v>0</v>
      </c>
    </row>
    <row r="22" spans="1:18" ht="24" thickBot="1">
      <c r="A22" s="898" t="s">
        <v>59</v>
      </c>
      <c r="B22" s="899"/>
      <c r="C22" s="899"/>
      <c r="D22" s="899"/>
      <c r="E22" s="638">
        <f>SUM(E3:E21)</f>
        <v>11</v>
      </c>
      <c r="F22" s="638">
        <f aca="true" t="shared" si="0" ref="F22:K22">SUM(F3:F21)</f>
        <v>8</v>
      </c>
      <c r="G22" s="638">
        <f t="shared" si="0"/>
        <v>4</v>
      </c>
      <c r="H22" s="638">
        <f t="shared" si="0"/>
        <v>19</v>
      </c>
      <c r="I22" s="638">
        <f t="shared" si="0"/>
        <v>14</v>
      </c>
      <c r="J22" s="639" t="s">
        <v>126</v>
      </c>
      <c r="K22" s="638">
        <f t="shared" si="0"/>
        <v>11</v>
      </c>
      <c r="L22" s="900" t="s">
        <v>127</v>
      </c>
      <c r="M22" s="900"/>
      <c r="N22" s="900"/>
      <c r="O22" s="640"/>
      <c r="P22" s="641"/>
      <c r="Q22" s="642"/>
      <c r="R22" s="643"/>
    </row>
    <row r="23" spans="1:18" ht="24" thickBot="1">
      <c r="A23" s="644"/>
      <c r="B23" s="645"/>
      <c r="C23" s="645"/>
      <c r="D23" s="645"/>
      <c r="E23" s="901" t="s">
        <v>58</v>
      </c>
      <c r="F23" s="901"/>
      <c r="G23" s="901"/>
      <c r="H23" s="646"/>
      <c r="I23" s="902" t="s">
        <v>29</v>
      </c>
      <c r="J23" s="902"/>
      <c r="K23" s="902"/>
      <c r="L23" s="902"/>
      <c r="M23" s="902"/>
      <c r="N23" s="902"/>
      <c r="O23" s="902"/>
      <c r="P23" s="902"/>
      <c r="Q23" s="902"/>
      <c r="R23" s="903"/>
    </row>
    <row r="24" spans="1:18" ht="21.75" customHeight="1">
      <c r="A24" s="647" t="s">
        <v>30</v>
      </c>
      <c r="B24" s="648">
        <v>43709</v>
      </c>
      <c r="C24" s="649" t="s">
        <v>48</v>
      </c>
      <c r="D24" s="650" t="s">
        <v>254</v>
      </c>
      <c r="E24" s="651">
        <v>1</v>
      </c>
      <c r="F24" s="652" t="s">
        <v>99</v>
      </c>
      <c r="G24" s="652" t="s">
        <v>99</v>
      </c>
      <c r="H24" s="652" t="s">
        <v>99</v>
      </c>
      <c r="I24" s="652" t="s">
        <v>99</v>
      </c>
      <c r="J24" s="161" t="s">
        <v>128</v>
      </c>
      <c r="K24" s="653" t="s">
        <v>99</v>
      </c>
      <c r="L24" s="654" t="s">
        <v>99</v>
      </c>
      <c r="M24" s="655" t="s">
        <v>99</v>
      </c>
      <c r="N24" s="656" t="s">
        <v>95</v>
      </c>
      <c r="O24" s="657" t="s">
        <v>11</v>
      </c>
      <c r="P24" s="658" t="s">
        <v>74</v>
      </c>
      <c r="Q24" s="659" t="s">
        <v>32</v>
      </c>
      <c r="R24" s="660" t="s">
        <v>51</v>
      </c>
    </row>
    <row r="25" spans="1:18" ht="21.75" customHeight="1">
      <c r="A25" s="661" t="s">
        <v>33</v>
      </c>
      <c r="B25" s="550">
        <v>43716</v>
      </c>
      <c r="C25" s="600" t="s">
        <v>48</v>
      </c>
      <c r="D25" s="662" t="s">
        <v>13</v>
      </c>
      <c r="E25" s="663">
        <v>1</v>
      </c>
      <c r="F25" s="664" t="s">
        <v>99</v>
      </c>
      <c r="G25" s="664" t="s">
        <v>99</v>
      </c>
      <c r="H25" s="664" t="s">
        <v>99</v>
      </c>
      <c r="I25" s="664" t="s">
        <v>99</v>
      </c>
      <c r="J25" s="665" t="s">
        <v>128</v>
      </c>
      <c r="K25" s="663" t="s">
        <v>99</v>
      </c>
      <c r="L25" s="664" t="s">
        <v>99</v>
      </c>
      <c r="M25" s="666" t="s">
        <v>99</v>
      </c>
      <c r="N25" s="667" t="s">
        <v>95</v>
      </c>
      <c r="O25" s="668" t="s">
        <v>11</v>
      </c>
      <c r="P25" s="576" t="s">
        <v>75</v>
      </c>
      <c r="Q25" s="669" t="s">
        <v>32</v>
      </c>
      <c r="R25" s="670" t="s">
        <v>51</v>
      </c>
    </row>
    <row r="26" spans="1:18" ht="21.75" customHeight="1">
      <c r="A26" s="671" t="s">
        <v>34</v>
      </c>
      <c r="B26" s="565">
        <v>43723</v>
      </c>
      <c r="C26" s="600" t="s">
        <v>48</v>
      </c>
      <c r="D26" s="662" t="s">
        <v>108</v>
      </c>
      <c r="E26" s="672">
        <v>1</v>
      </c>
      <c r="F26" s="673" t="s">
        <v>99</v>
      </c>
      <c r="G26" s="673" t="s">
        <v>99</v>
      </c>
      <c r="H26" s="673" t="s">
        <v>99</v>
      </c>
      <c r="I26" s="673" t="s">
        <v>99</v>
      </c>
      <c r="J26" s="674" t="s">
        <v>128</v>
      </c>
      <c r="K26" s="663" t="s">
        <v>99</v>
      </c>
      <c r="L26" s="664" t="s">
        <v>99</v>
      </c>
      <c r="M26" s="666" t="s">
        <v>99</v>
      </c>
      <c r="N26" s="667" t="s">
        <v>95</v>
      </c>
      <c r="O26" s="668" t="s">
        <v>11</v>
      </c>
      <c r="P26" s="675" t="s">
        <v>109</v>
      </c>
      <c r="Q26" s="669" t="s">
        <v>32</v>
      </c>
      <c r="R26" s="670" t="s">
        <v>51</v>
      </c>
    </row>
    <row r="27" spans="1:18" ht="21.75" customHeight="1">
      <c r="A27" s="671" t="s">
        <v>35</v>
      </c>
      <c r="B27" s="676">
        <v>43730</v>
      </c>
      <c r="C27" s="565" t="s">
        <v>48</v>
      </c>
      <c r="D27" s="662" t="s">
        <v>36</v>
      </c>
      <c r="E27" s="663">
        <v>1</v>
      </c>
      <c r="F27" s="664" t="s">
        <v>99</v>
      </c>
      <c r="G27" s="664" t="s">
        <v>99</v>
      </c>
      <c r="H27" s="664" t="s">
        <v>99</v>
      </c>
      <c r="I27" s="664" t="s">
        <v>99</v>
      </c>
      <c r="J27" s="665" t="s">
        <v>128</v>
      </c>
      <c r="K27" s="663" t="s">
        <v>99</v>
      </c>
      <c r="L27" s="664" t="s">
        <v>99</v>
      </c>
      <c r="M27" s="666" t="s">
        <v>99</v>
      </c>
      <c r="N27" s="667" t="s">
        <v>95</v>
      </c>
      <c r="O27" s="668" t="s">
        <v>11</v>
      </c>
      <c r="P27" s="677" t="s">
        <v>84</v>
      </c>
      <c r="Q27" s="669" t="s">
        <v>32</v>
      </c>
      <c r="R27" s="670" t="s">
        <v>51</v>
      </c>
    </row>
    <row r="28" spans="1:18" ht="21.75" customHeight="1" thickBot="1">
      <c r="A28" s="678" t="s">
        <v>37</v>
      </c>
      <c r="B28" s="679">
        <v>43737</v>
      </c>
      <c r="C28" s="680" t="s">
        <v>48</v>
      </c>
      <c r="D28" s="681" t="s">
        <v>18</v>
      </c>
      <c r="E28" s="682">
        <v>1</v>
      </c>
      <c r="F28" s="683" t="s">
        <v>99</v>
      </c>
      <c r="G28" s="683" t="s">
        <v>99</v>
      </c>
      <c r="H28" s="683" t="s">
        <v>99</v>
      </c>
      <c r="I28" s="683" t="s">
        <v>99</v>
      </c>
      <c r="J28" s="684" t="s">
        <v>128</v>
      </c>
      <c r="K28" s="682" t="s">
        <v>99</v>
      </c>
      <c r="L28" s="683" t="s">
        <v>99</v>
      </c>
      <c r="M28" s="685" t="s">
        <v>99</v>
      </c>
      <c r="N28" s="686" t="s">
        <v>95</v>
      </c>
      <c r="O28" s="687" t="s">
        <v>11</v>
      </c>
      <c r="P28" s="688" t="s">
        <v>79</v>
      </c>
      <c r="Q28" s="689" t="s">
        <v>32</v>
      </c>
      <c r="R28" s="690" t="s">
        <v>0</v>
      </c>
    </row>
    <row r="29" spans="1:18" ht="13.5" thickBot="1">
      <c r="A29" s="904"/>
      <c r="B29" s="905"/>
      <c r="C29" s="905"/>
      <c r="D29" s="906"/>
      <c r="E29" s="691">
        <v>5</v>
      </c>
      <c r="F29" s="692" t="s">
        <v>99</v>
      </c>
      <c r="G29" s="692" t="s">
        <v>99</v>
      </c>
      <c r="H29" s="692" t="s">
        <v>99</v>
      </c>
      <c r="I29" s="692" t="s">
        <v>99</v>
      </c>
      <c r="J29" s="693"/>
      <c r="K29" s="694" t="s">
        <v>99</v>
      </c>
      <c r="L29" s="907" t="s">
        <v>102</v>
      </c>
      <c r="M29" s="907"/>
      <c r="N29" s="907"/>
      <c r="O29" s="907"/>
      <c r="P29" s="907"/>
      <c r="Q29" s="695"/>
      <c r="R29" s="696"/>
    </row>
    <row r="30" spans="1:18" ht="15.75">
      <c r="A30" s="908" t="s">
        <v>103</v>
      </c>
      <c r="B30" s="911" t="s">
        <v>104</v>
      </c>
      <c r="C30" s="911"/>
      <c r="D30" s="911"/>
      <c r="E30" s="911"/>
      <c r="F30" s="911"/>
      <c r="G30" s="911"/>
      <c r="H30" s="911"/>
      <c r="I30" s="911"/>
      <c r="J30" s="912"/>
      <c r="K30" s="697"/>
      <c r="L30" s="697"/>
      <c r="M30" s="698"/>
      <c r="N30" s="697"/>
      <c r="O30" s="697"/>
      <c r="P30" s="697"/>
      <c r="Q30" s="699"/>
      <c r="R30" s="700"/>
    </row>
    <row r="31" spans="1:18" ht="15.75">
      <c r="A31" s="909"/>
      <c r="B31" s="913" t="s">
        <v>255</v>
      </c>
      <c r="C31" s="913"/>
      <c r="D31" s="913"/>
      <c r="E31" s="913"/>
      <c r="F31" s="913"/>
      <c r="G31" s="913"/>
      <c r="H31" s="913"/>
      <c r="I31" s="913"/>
      <c r="J31" s="914"/>
      <c r="K31" s="701"/>
      <c r="L31" s="915" t="s">
        <v>40</v>
      </c>
      <c r="M31" s="915"/>
      <c r="N31" s="915"/>
      <c r="O31" s="916"/>
      <c r="P31" s="916"/>
      <c r="Q31" s="916"/>
      <c r="R31" s="917"/>
    </row>
    <row r="32" spans="1:18" ht="13.5">
      <c r="A32" s="909"/>
      <c r="B32" s="918" t="s">
        <v>256</v>
      </c>
      <c r="C32" s="918"/>
      <c r="D32" s="918"/>
      <c r="E32" s="918"/>
      <c r="F32" s="918"/>
      <c r="G32" s="918"/>
      <c r="H32" s="918"/>
      <c r="I32" s="918"/>
      <c r="J32" s="919"/>
      <c r="K32" s="702"/>
      <c r="L32" s="915" t="s">
        <v>42</v>
      </c>
      <c r="M32" s="915"/>
      <c r="N32" s="915"/>
      <c r="O32" s="925"/>
      <c r="P32" s="925"/>
      <c r="Q32" s="925"/>
      <c r="R32" s="926"/>
    </row>
    <row r="33" spans="1:18" ht="14.25" thickBot="1">
      <c r="A33" s="910"/>
      <c r="B33" s="934" t="s">
        <v>257</v>
      </c>
      <c r="C33" s="934"/>
      <c r="D33" s="934"/>
      <c r="E33" s="934"/>
      <c r="F33" s="934"/>
      <c r="G33" s="934"/>
      <c r="H33" s="934"/>
      <c r="I33" s="934"/>
      <c r="J33" s="935"/>
      <c r="K33" s="702"/>
      <c r="L33" s="915"/>
      <c r="M33" s="915"/>
      <c r="N33" s="915"/>
      <c r="O33" s="925"/>
      <c r="P33" s="925"/>
      <c r="Q33" s="925"/>
      <c r="R33" s="926"/>
    </row>
    <row r="34" spans="1:18" ht="13.5">
      <c r="A34" s="920" t="s">
        <v>105</v>
      </c>
      <c r="B34" s="923" t="s">
        <v>106</v>
      </c>
      <c r="C34" s="923"/>
      <c r="D34" s="923"/>
      <c r="E34" s="923"/>
      <c r="F34" s="923"/>
      <c r="G34" s="923"/>
      <c r="H34" s="923"/>
      <c r="I34" s="923"/>
      <c r="J34" s="924"/>
      <c r="K34" s="702"/>
      <c r="L34" s="915" t="s">
        <v>44</v>
      </c>
      <c r="M34" s="915"/>
      <c r="N34" s="915"/>
      <c r="O34" s="925"/>
      <c r="P34" s="925"/>
      <c r="Q34" s="925"/>
      <c r="R34" s="926"/>
    </row>
    <row r="35" spans="1:18" ht="13.5">
      <c r="A35" s="921"/>
      <c r="B35" s="918" t="s">
        <v>43</v>
      </c>
      <c r="C35" s="918"/>
      <c r="D35" s="918"/>
      <c r="E35" s="918"/>
      <c r="F35" s="918"/>
      <c r="G35" s="918"/>
      <c r="H35" s="918"/>
      <c r="I35" s="918"/>
      <c r="J35" s="919"/>
      <c r="K35" s="702"/>
      <c r="L35" s="915"/>
      <c r="M35" s="915"/>
      <c r="N35" s="915"/>
      <c r="O35" s="925"/>
      <c r="P35" s="925"/>
      <c r="Q35" s="925"/>
      <c r="R35" s="926"/>
    </row>
    <row r="36" spans="1:18" ht="13.5">
      <c r="A36" s="921"/>
      <c r="B36" s="913" t="s">
        <v>53</v>
      </c>
      <c r="C36" s="913"/>
      <c r="D36" s="913"/>
      <c r="E36" s="913"/>
      <c r="F36" s="913"/>
      <c r="G36" s="913"/>
      <c r="H36" s="913"/>
      <c r="I36" s="913"/>
      <c r="J36" s="914"/>
      <c r="K36" s="702"/>
      <c r="L36" s="915"/>
      <c r="M36" s="915"/>
      <c r="N36" s="915"/>
      <c r="O36" s="925"/>
      <c r="P36" s="925"/>
      <c r="Q36" s="925"/>
      <c r="R36" s="926"/>
    </row>
    <row r="37" spans="1:18" ht="15">
      <c r="A37" s="921"/>
      <c r="B37" s="918" t="s">
        <v>46</v>
      </c>
      <c r="C37" s="918"/>
      <c r="D37" s="918"/>
      <c r="E37" s="918"/>
      <c r="F37" s="918"/>
      <c r="G37" s="918"/>
      <c r="H37" s="918"/>
      <c r="I37" s="918"/>
      <c r="J37" s="919"/>
      <c r="K37" s="703"/>
      <c r="L37" s="915" t="s">
        <v>45</v>
      </c>
      <c r="M37" s="915"/>
      <c r="N37" s="915"/>
      <c r="O37" s="927"/>
      <c r="P37" s="927"/>
      <c r="Q37" s="927"/>
      <c r="R37" s="928"/>
    </row>
    <row r="38" spans="1:18" ht="15.75" thickBot="1">
      <c r="A38" s="922"/>
      <c r="B38" s="929" t="s">
        <v>107</v>
      </c>
      <c r="C38" s="929"/>
      <c r="D38" s="929"/>
      <c r="E38" s="929"/>
      <c r="F38" s="929"/>
      <c r="G38" s="929"/>
      <c r="H38" s="929"/>
      <c r="I38" s="929"/>
      <c r="J38" s="930"/>
      <c r="K38" s="704"/>
      <c r="L38" s="931" t="s">
        <v>47</v>
      </c>
      <c r="M38" s="931"/>
      <c r="N38" s="931"/>
      <c r="O38" s="932"/>
      <c r="P38" s="932"/>
      <c r="Q38" s="932"/>
      <c r="R38" s="933"/>
    </row>
  </sheetData>
  <sheetProtection/>
  <mergeCells count="32">
    <mergeCell ref="L38:N38"/>
    <mergeCell ref="O38:R38"/>
    <mergeCell ref="L32:N33"/>
    <mergeCell ref="O32:R33"/>
    <mergeCell ref="B33:J33"/>
    <mergeCell ref="A34:A38"/>
    <mergeCell ref="B34:J34"/>
    <mergeCell ref="L34:N36"/>
    <mergeCell ref="O34:R36"/>
    <mergeCell ref="B35:J35"/>
    <mergeCell ref="B36:J36"/>
    <mergeCell ref="B37:J37"/>
    <mergeCell ref="L37:N37"/>
    <mergeCell ref="O37:R37"/>
    <mergeCell ref="B38:J38"/>
    <mergeCell ref="E23:G23"/>
    <mergeCell ref="I23:R23"/>
    <mergeCell ref="A29:D29"/>
    <mergeCell ref="L29:P29"/>
    <mergeCell ref="A30:A33"/>
    <mergeCell ref="B30:J30"/>
    <mergeCell ref="B31:J31"/>
    <mergeCell ref="L31:N31"/>
    <mergeCell ref="O31:R31"/>
    <mergeCell ref="B32:J32"/>
    <mergeCell ref="A1:D1"/>
    <mergeCell ref="E1:J1"/>
    <mergeCell ref="L1:M1"/>
    <mergeCell ref="P1:Q1"/>
    <mergeCell ref="R1:R2"/>
    <mergeCell ref="A22:D22"/>
    <mergeCell ref="L22:N22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300" verticalDpi="3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U26"/>
  <sheetViews>
    <sheetView zoomScalePageLayoutView="0" workbookViewId="0" topLeftCell="A13">
      <selection activeCell="K18" sqref="K18:O20"/>
    </sheetView>
  </sheetViews>
  <sheetFormatPr defaultColWidth="9.140625" defaultRowHeight="12.75"/>
  <cols>
    <col min="1" max="1" width="4.57421875" style="806" customWidth="1"/>
    <col min="2" max="2" width="21.421875" style="0" customWidth="1"/>
    <col min="3" max="4" width="10.140625" style="0" customWidth="1"/>
    <col min="5" max="5" width="4.140625" style="806" customWidth="1"/>
    <col min="6" max="13" width="10.140625" style="0" customWidth="1"/>
    <col min="14" max="14" width="12.140625" style="0" customWidth="1"/>
    <col min="15" max="16" width="11.421875" style="0" customWidth="1"/>
    <col min="17" max="17" width="23.7109375" style="0" customWidth="1"/>
    <col min="18" max="19" width="17.8515625" style="0" customWidth="1"/>
    <col min="20" max="20" width="20.140625" style="815" customWidth="1"/>
    <col min="21" max="21" width="18.00390625" style="0" customWidth="1"/>
  </cols>
  <sheetData>
    <row r="1" spans="1:21" ht="39.75" customHeight="1">
      <c r="A1" s="936" t="s">
        <v>158</v>
      </c>
      <c r="B1" s="939"/>
      <c r="C1" s="323" t="s">
        <v>258</v>
      </c>
      <c r="D1" s="818" t="s">
        <v>259</v>
      </c>
      <c r="E1" s="941" t="s">
        <v>260</v>
      </c>
      <c r="F1" s="323" t="s">
        <v>261</v>
      </c>
      <c r="G1" s="323" t="s">
        <v>262</v>
      </c>
      <c r="H1" s="818" t="s">
        <v>263</v>
      </c>
      <c r="I1" s="818" t="s">
        <v>264</v>
      </c>
      <c r="J1" s="818" t="s">
        <v>265</v>
      </c>
      <c r="K1" s="818" t="s">
        <v>266</v>
      </c>
      <c r="L1" s="818" t="s">
        <v>267</v>
      </c>
      <c r="M1" s="818" t="s">
        <v>268</v>
      </c>
      <c r="N1" s="944" t="s">
        <v>269</v>
      </c>
      <c r="O1" s="944"/>
      <c r="P1" s="819" t="s">
        <v>270</v>
      </c>
      <c r="Q1" s="706" t="s">
        <v>271</v>
      </c>
      <c r="R1" s="945" t="s">
        <v>272</v>
      </c>
      <c r="S1" s="948" t="s">
        <v>273</v>
      </c>
      <c r="T1" s="956" t="s">
        <v>274</v>
      </c>
      <c r="U1" s="959" t="s">
        <v>275</v>
      </c>
    </row>
    <row r="2" spans="1:21" ht="27.75" customHeight="1">
      <c r="A2" s="937"/>
      <c r="B2" s="940"/>
      <c r="C2" s="707">
        <f>'[1]PP_2019'!B3</f>
        <v>43583</v>
      </c>
      <c r="D2" s="707">
        <f>'[1]PP_2019'!B4</f>
        <v>43590</v>
      </c>
      <c r="E2" s="942"/>
      <c r="F2" s="707">
        <f>'[1]PP_2019'!B5</f>
        <v>43593</v>
      </c>
      <c r="G2" s="708"/>
      <c r="H2" s="707">
        <f>'[1]PP_2019'!B6</f>
        <v>43597</v>
      </c>
      <c r="I2" s="707">
        <f>'[1]PP_2019'!B10</f>
        <v>43625</v>
      </c>
      <c r="J2" s="707">
        <f>'[1]PP_2019'!B16</f>
        <v>43653</v>
      </c>
      <c r="K2" s="707">
        <f>'[1]PP_2019'!B9</f>
        <v>43618</v>
      </c>
      <c r="L2" s="707">
        <f>'[1]PP_2019'!B7</f>
        <v>43604</v>
      </c>
      <c r="M2" s="707">
        <f>'[1]PP_2019'!B21</f>
        <v>43674</v>
      </c>
      <c r="N2" s="962">
        <f>'[1]PP_2019'!B12</f>
        <v>43632</v>
      </c>
      <c r="O2" s="962"/>
      <c r="P2" s="709"/>
      <c r="Q2" s="963" t="s">
        <v>276</v>
      </c>
      <c r="R2" s="946"/>
      <c r="S2" s="949"/>
      <c r="T2" s="957"/>
      <c r="U2" s="960"/>
    </row>
    <row r="3" spans="1:21" ht="27.75" customHeight="1">
      <c r="A3" s="937"/>
      <c r="B3" s="940"/>
      <c r="C3" s="712">
        <f>'[1]PP_2019'!B24</f>
        <v>43709</v>
      </c>
      <c r="D3" s="712">
        <f>'[1]PP_2019'!B25</f>
        <v>43716</v>
      </c>
      <c r="E3" s="942"/>
      <c r="F3" s="708"/>
      <c r="G3" s="712">
        <f>'[1]PP_2019'!B26</f>
        <v>43723</v>
      </c>
      <c r="H3" s="712">
        <f>'[1]PP_2019'!B27</f>
        <v>43730</v>
      </c>
      <c r="I3" s="708"/>
      <c r="J3" s="713"/>
      <c r="K3" s="714">
        <f>'[1]PP_2019'!B13</f>
        <v>43639</v>
      </c>
      <c r="L3" s="715">
        <f>'[1]PP_2019'!B8</f>
        <v>43611</v>
      </c>
      <c r="M3" s="965" t="s">
        <v>277</v>
      </c>
      <c r="N3" s="968">
        <f>'[1]PP_2019'!B15</f>
        <v>43646</v>
      </c>
      <c r="O3" s="968"/>
      <c r="P3" s="716"/>
      <c r="Q3" s="963"/>
      <c r="R3" s="946"/>
      <c r="S3" s="949"/>
      <c r="T3" s="957"/>
      <c r="U3" s="960"/>
    </row>
    <row r="4" spans="1:21" ht="27.75" customHeight="1">
      <c r="A4" s="937"/>
      <c r="B4" s="940"/>
      <c r="C4" s="717"/>
      <c r="D4" s="717"/>
      <c r="E4" s="942"/>
      <c r="F4" s="1"/>
      <c r="G4" s="1"/>
      <c r="H4" s="717"/>
      <c r="I4" s="718"/>
      <c r="J4" s="718"/>
      <c r="K4" s="715">
        <f>'[1]PP_2019'!B19</f>
        <v>43667</v>
      </c>
      <c r="L4" s="715">
        <f>'[1]PP_2019'!B11</f>
        <v>43632</v>
      </c>
      <c r="M4" s="966"/>
      <c r="N4" s="968">
        <f>'[1]PP_2019'!B18</f>
        <v>43660</v>
      </c>
      <c r="O4" s="968"/>
      <c r="P4" s="716"/>
      <c r="Q4" s="963"/>
      <c r="R4" s="946"/>
      <c r="S4" s="949"/>
      <c r="T4" s="957"/>
      <c r="U4" s="960"/>
    </row>
    <row r="5" spans="1:21" ht="27.75" customHeight="1" thickBot="1">
      <c r="A5" s="937"/>
      <c r="B5" s="940"/>
      <c r="C5" s="708"/>
      <c r="D5" s="708"/>
      <c r="E5" s="942"/>
      <c r="F5" s="708"/>
      <c r="G5" s="708"/>
      <c r="H5" s="708"/>
      <c r="I5" s="719"/>
      <c r="J5" s="720"/>
      <c r="K5" s="720"/>
      <c r="L5" s="721">
        <f>'[1]PP_2019'!B14</f>
        <v>43646</v>
      </c>
      <c r="M5" s="966"/>
      <c r="N5" s="722"/>
      <c r="O5" s="722"/>
      <c r="P5" s="723"/>
      <c r="Q5" s="964"/>
      <c r="R5" s="947"/>
      <c r="S5" s="950"/>
      <c r="T5" s="958"/>
      <c r="U5" s="961"/>
    </row>
    <row r="6" spans="1:21" ht="27.75" customHeight="1" thickBot="1" thickTop="1">
      <c r="A6" s="938"/>
      <c r="B6" s="940"/>
      <c r="C6" s="708"/>
      <c r="D6" s="708"/>
      <c r="E6" s="943"/>
      <c r="F6" s="708"/>
      <c r="G6" s="708"/>
      <c r="H6" s="708"/>
      <c r="I6" s="719"/>
      <c r="J6" s="720"/>
      <c r="K6" s="720"/>
      <c r="L6" s="721">
        <f>'[1]PP_2019'!B17</f>
        <v>43660</v>
      </c>
      <c r="M6" s="967"/>
      <c r="N6" s="722"/>
      <c r="O6" s="722"/>
      <c r="P6" s="723"/>
      <c r="Q6" s="710"/>
      <c r="R6" s="711"/>
      <c r="S6" s="724"/>
      <c r="T6" s="725"/>
      <c r="U6" s="726"/>
    </row>
    <row r="7" spans="1:21" ht="55.5" customHeight="1" thickTop="1">
      <c r="A7" s="820">
        <v>1</v>
      </c>
      <c r="B7" s="728" t="s">
        <v>278</v>
      </c>
      <c r="C7" s="729">
        <v>0.75</v>
      </c>
      <c r="D7" s="730">
        <v>0.75</v>
      </c>
      <c r="E7" s="727">
        <v>6</v>
      </c>
      <c r="F7" s="731">
        <v>0.8645833333333334</v>
      </c>
      <c r="G7" s="732">
        <v>0.75</v>
      </c>
      <c r="H7" s="729">
        <v>0.7083333333333334</v>
      </c>
      <c r="I7" s="729">
        <v>0.6458333333333334</v>
      </c>
      <c r="J7" s="729">
        <v>0.375</v>
      </c>
      <c r="K7" s="729">
        <v>0.375</v>
      </c>
      <c r="L7" s="729">
        <v>0.6875</v>
      </c>
      <c r="M7" s="729">
        <v>0.5416666666666666</v>
      </c>
      <c r="N7" s="733" t="s">
        <v>279</v>
      </c>
      <c r="O7" s="734"/>
      <c r="P7" s="735" t="s">
        <v>280</v>
      </c>
      <c r="Q7" s="736" t="s">
        <v>281</v>
      </c>
      <c r="R7" s="737" t="s">
        <v>282</v>
      </c>
      <c r="S7" s="738" t="s">
        <v>283</v>
      </c>
      <c r="T7" s="739" t="s">
        <v>284</v>
      </c>
      <c r="U7" s="740"/>
    </row>
    <row r="8" spans="1:21" ht="55.5" customHeight="1">
      <c r="A8" s="821">
        <v>2</v>
      </c>
      <c r="B8" s="741" t="s">
        <v>285</v>
      </c>
      <c r="C8" s="742">
        <v>0.7708333333333334</v>
      </c>
      <c r="D8" s="743">
        <v>0.7708333333333334</v>
      </c>
      <c r="E8" s="744">
        <v>10</v>
      </c>
      <c r="F8" s="745">
        <v>0.9375</v>
      </c>
      <c r="G8" s="746">
        <v>0.7708333333333334</v>
      </c>
      <c r="H8" s="742">
        <v>0.7291666666666666</v>
      </c>
      <c r="I8" s="742">
        <v>0.6666666666666666</v>
      </c>
      <c r="J8" s="742">
        <v>0.3958333333333333</v>
      </c>
      <c r="K8" s="742">
        <v>0.3958333333333333</v>
      </c>
      <c r="L8" s="742">
        <v>0.7083333333333334</v>
      </c>
      <c r="M8" s="742">
        <v>0.5625</v>
      </c>
      <c r="N8" s="747" t="s">
        <v>279</v>
      </c>
      <c r="O8" s="748"/>
      <c r="P8" s="749" t="s">
        <v>280</v>
      </c>
      <c r="Q8" s="750" t="s">
        <v>286</v>
      </c>
      <c r="R8" s="751" t="s">
        <v>287</v>
      </c>
      <c r="S8" s="752" t="s">
        <v>288</v>
      </c>
      <c r="T8" s="753" t="s">
        <v>289</v>
      </c>
      <c r="U8" s="754"/>
    </row>
    <row r="9" spans="1:21" ht="55.5" customHeight="1">
      <c r="A9" s="822">
        <v>3</v>
      </c>
      <c r="B9" s="756" t="s">
        <v>290</v>
      </c>
      <c r="C9" s="757">
        <v>0.7916666666666666</v>
      </c>
      <c r="D9" s="758">
        <v>0.7916666666666666</v>
      </c>
      <c r="E9" s="755">
        <v>9</v>
      </c>
      <c r="F9" s="759">
        <v>0.9166666666666666</v>
      </c>
      <c r="G9" s="760">
        <v>0.7916666666666666</v>
      </c>
      <c r="H9" s="757">
        <v>0.75</v>
      </c>
      <c r="I9" s="757">
        <v>0.6875</v>
      </c>
      <c r="J9" s="757">
        <v>0.4166666666666667</v>
      </c>
      <c r="K9" s="757">
        <v>0.4166666666666667</v>
      </c>
      <c r="L9" s="757">
        <v>0.7291666666666666</v>
      </c>
      <c r="M9" s="757">
        <v>0.5833333333333334</v>
      </c>
      <c r="N9" s="761" t="s">
        <v>279</v>
      </c>
      <c r="O9" s="762"/>
      <c r="P9" s="749" t="s">
        <v>280</v>
      </c>
      <c r="Q9" s="763" t="s">
        <v>291</v>
      </c>
      <c r="R9" s="764" t="s">
        <v>292</v>
      </c>
      <c r="S9" s="752" t="s">
        <v>293</v>
      </c>
      <c r="T9" s="765" t="s">
        <v>294</v>
      </c>
      <c r="U9" s="754"/>
    </row>
    <row r="10" spans="1:21" ht="55.5" customHeight="1">
      <c r="A10" s="821">
        <v>4</v>
      </c>
      <c r="B10" s="741" t="s">
        <v>295</v>
      </c>
      <c r="C10" s="742">
        <v>0.8090277777777778</v>
      </c>
      <c r="D10" s="743">
        <v>0.8090277777777778</v>
      </c>
      <c r="E10" s="744">
        <v>8</v>
      </c>
      <c r="F10" s="745">
        <v>0.8993055555555555</v>
      </c>
      <c r="G10" s="746">
        <v>0.8090277777777778</v>
      </c>
      <c r="H10" s="742">
        <v>0.7673611111111112</v>
      </c>
      <c r="I10" s="742">
        <v>0.7048611111111112</v>
      </c>
      <c r="J10" s="742">
        <v>0.4340277777777778</v>
      </c>
      <c r="K10" s="742">
        <v>0.4340277777777778</v>
      </c>
      <c r="L10" s="742">
        <v>0.7465277777777778</v>
      </c>
      <c r="M10" s="742">
        <v>0.6006944444444444</v>
      </c>
      <c r="N10" s="747" t="s">
        <v>279</v>
      </c>
      <c r="O10" s="748"/>
      <c r="P10" s="749" t="s">
        <v>280</v>
      </c>
      <c r="Q10" s="750" t="s">
        <v>296</v>
      </c>
      <c r="R10" s="751" t="s">
        <v>297</v>
      </c>
      <c r="S10" s="752" t="s">
        <v>298</v>
      </c>
      <c r="T10" s="765" t="s">
        <v>299</v>
      </c>
      <c r="U10" s="754"/>
    </row>
    <row r="11" spans="1:21" ht="55.5" customHeight="1">
      <c r="A11" s="823">
        <v>5</v>
      </c>
      <c r="B11" s="756" t="s">
        <v>300</v>
      </c>
      <c r="C11" s="757">
        <v>0.8263888888888888</v>
      </c>
      <c r="D11" s="758">
        <v>0.8263888888888888</v>
      </c>
      <c r="E11" s="766">
        <v>7</v>
      </c>
      <c r="F11" s="767">
        <v>0.8819444444444445</v>
      </c>
      <c r="G11" s="760">
        <v>0.8263888888888888</v>
      </c>
      <c r="H11" s="757">
        <v>0.7847222222222222</v>
      </c>
      <c r="I11" s="757">
        <v>0.7222222222222222</v>
      </c>
      <c r="J11" s="757">
        <v>0.4513888888888889</v>
      </c>
      <c r="K11" s="757">
        <v>0.4513888888888889</v>
      </c>
      <c r="L11" s="757">
        <v>0.7638888888888888</v>
      </c>
      <c r="M11" s="768">
        <v>0.6180555555555556</v>
      </c>
      <c r="N11" s="769" t="s">
        <v>279</v>
      </c>
      <c r="O11" s="762" t="s">
        <v>301</v>
      </c>
      <c r="P11" s="749" t="s">
        <v>280</v>
      </c>
      <c r="Q11" s="750" t="s">
        <v>302</v>
      </c>
      <c r="R11" s="751" t="s">
        <v>303</v>
      </c>
      <c r="S11" s="752"/>
      <c r="T11" s="765" t="s">
        <v>304</v>
      </c>
      <c r="U11" s="770"/>
    </row>
    <row r="12" spans="1:21" ht="55.5" customHeight="1">
      <c r="A12" s="821">
        <v>6</v>
      </c>
      <c r="B12" s="741" t="s">
        <v>161</v>
      </c>
      <c r="C12" s="742">
        <v>0.8541666666666666</v>
      </c>
      <c r="D12" s="743">
        <v>0.8541666666666666</v>
      </c>
      <c r="E12" s="744">
        <v>1</v>
      </c>
      <c r="F12" s="745">
        <v>0.75</v>
      </c>
      <c r="G12" s="746">
        <v>0.8541666666666666</v>
      </c>
      <c r="H12" s="742">
        <v>0.8125</v>
      </c>
      <c r="I12" s="742">
        <v>0.75</v>
      </c>
      <c r="J12" s="742">
        <v>0.4791666666666667</v>
      </c>
      <c r="K12" s="742">
        <v>0.4791666666666667</v>
      </c>
      <c r="L12" s="742">
        <v>0.7916666666666666</v>
      </c>
      <c r="M12" s="742">
        <v>0.6458333333333334</v>
      </c>
      <c r="N12" s="771" t="s">
        <v>305</v>
      </c>
      <c r="O12" s="748"/>
      <c r="P12" s="749" t="s">
        <v>280</v>
      </c>
      <c r="Q12" s="772" t="s">
        <v>306</v>
      </c>
      <c r="R12" s="764" t="s">
        <v>307</v>
      </c>
      <c r="S12" s="752" t="s">
        <v>308</v>
      </c>
      <c r="T12" s="765" t="s">
        <v>309</v>
      </c>
      <c r="U12" s="754"/>
    </row>
    <row r="13" spans="1:21" ht="55.5" customHeight="1">
      <c r="A13" s="822">
        <v>7</v>
      </c>
      <c r="B13" s="756" t="s">
        <v>163</v>
      </c>
      <c r="C13" s="757">
        <v>0.8819444444444444</v>
      </c>
      <c r="D13" s="758">
        <v>0.8819444444444444</v>
      </c>
      <c r="E13" s="755">
        <v>2</v>
      </c>
      <c r="F13" s="773">
        <v>0.7777777777777778</v>
      </c>
      <c r="G13" s="760">
        <v>0.8819444444444444</v>
      </c>
      <c r="H13" s="757">
        <v>0.8402777777777778</v>
      </c>
      <c r="I13" s="757">
        <v>0.7777777777777778</v>
      </c>
      <c r="J13" s="757">
        <v>0.5069444444444444</v>
      </c>
      <c r="K13" s="757">
        <v>0.5069444444444444</v>
      </c>
      <c r="L13" s="757">
        <v>0.8194444444444444</v>
      </c>
      <c r="M13" s="774">
        <v>0.6736111111111112</v>
      </c>
      <c r="N13" s="775" t="s">
        <v>305</v>
      </c>
      <c r="O13" s="762" t="s">
        <v>310</v>
      </c>
      <c r="P13" s="749" t="s">
        <v>280</v>
      </c>
      <c r="Q13" s="763" t="s">
        <v>311</v>
      </c>
      <c r="R13" s="776" t="s">
        <v>312</v>
      </c>
      <c r="S13" s="752" t="s">
        <v>313</v>
      </c>
      <c r="T13" s="753" t="s">
        <v>314</v>
      </c>
      <c r="U13" s="754"/>
    </row>
    <row r="14" spans="1:21" ht="55.5" customHeight="1">
      <c r="A14" s="821">
        <v>8</v>
      </c>
      <c r="B14" s="741" t="s">
        <v>315</v>
      </c>
      <c r="C14" s="742">
        <v>0.8958333333333334</v>
      </c>
      <c r="D14" s="743">
        <v>0.8958333333333334</v>
      </c>
      <c r="E14" s="744">
        <v>5</v>
      </c>
      <c r="F14" s="745">
        <v>0.8472222222222222</v>
      </c>
      <c r="G14" s="746">
        <v>0.8958333333333334</v>
      </c>
      <c r="H14" s="742">
        <v>0.8541666666666666</v>
      </c>
      <c r="I14" s="742">
        <v>0.7916666666666666</v>
      </c>
      <c r="J14" s="742">
        <v>0.5208333333333334</v>
      </c>
      <c r="K14" s="742">
        <v>0.5208333333333334</v>
      </c>
      <c r="L14" s="742">
        <v>0.8333333333333334</v>
      </c>
      <c r="M14" s="777">
        <v>0.6875</v>
      </c>
      <c r="N14" s="778" t="s">
        <v>279</v>
      </c>
      <c r="O14" s="748"/>
      <c r="P14" s="749" t="s">
        <v>280</v>
      </c>
      <c r="Q14" s="750" t="s">
        <v>316</v>
      </c>
      <c r="R14" s="751" t="s">
        <v>317</v>
      </c>
      <c r="S14" s="752" t="s">
        <v>318</v>
      </c>
      <c r="T14" s="765" t="s">
        <v>319</v>
      </c>
      <c r="U14" s="754"/>
    </row>
    <row r="15" spans="1:21" ht="55.5" customHeight="1" thickBot="1">
      <c r="A15" s="824">
        <v>9</v>
      </c>
      <c r="B15" s="780" t="s">
        <v>165</v>
      </c>
      <c r="C15" s="781">
        <v>0.9097222222222222</v>
      </c>
      <c r="D15" s="782">
        <v>0.9097222222222222</v>
      </c>
      <c r="E15" s="779">
        <v>4</v>
      </c>
      <c r="F15" s="773">
        <v>0.8333333333333334</v>
      </c>
      <c r="G15" s="783">
        <v>0.9097222222222222</v>
      </c>
      <c r="H15" s="781">
        <v>0.8680555555555556</v>
      </c>
      <c r="I15" s="781">
        <v>0.8055555555555555</v>
      </c>
      <c r="J15" s="781">
        <v>0.5347222222222222</v>
      </c>
      <c r="K15" s="781">
        <v>0.5347222222222222</v>
      </c>
      <c r="L15" s="781">
        <v>0.8472222222222222</v>
      </c>
      <c r="M15" s="784">
        <v>0.7013888888888888</v>
      </c>
      <c r="N15" s="775" t="s">
        <v>305</v>
      </c>
      <c r="O15" s="785"/>
      <c r="P15" s="786" t="s">
        <v>280</v>
      </c>
      <c r="Q15" s="787" t="s">
        <v>320</v>
      </c>
      <c r="R15" s="788" t="s">
        <v>321</v>
      </c>
      <c r="S15" s="789" t="s">
        <v>322</v>
      </c>
      <c r="T15" s="790"/>
      <c r="U15" s="791"/>
    </row>
    <row r="16" spans="1:21" s="805" customFormat="1" ht="55.5" customHeight="1" thickBot="1">
      <c r="A16" s="825">
        <v>10</v>
      </c>
      <c r="B16" s="792" t="s">
        <v>166</v>
      </c>
      <c r="C16" s="793">
        <v>0.9375</v>
      </c>
      <c r="D16" s="794">
        <v>0.9375</v>
      </c>
      <c r="E16" s="795">
        <v>3</v>
      </c>
      <c r="F16" s="796">
        <v>0.8055555555555555</v>
      </c>
      <c r="G16" s="797">
        <v>0.9375</v>
      </c>
      <c r="H16" s="793">
        <v>0.8958333333333334</v>
      </c>
      <c r="I16" s="793">
        <v>0.8333333333333334</v>
      </c>
      <c r="J16" s="793">
        <v>0.5625</v>
      </c>
      <c r="K16" s="793">
        <v>0.5625</v>
      </c>
      <c r="L16" s="793">
        <v>0.875</v>
      </c>
      <c r="M16" s="798">
        <v>0.7291666666666666</v>
      </c>
      <c r="N16" s="799" t="s">
        <v>305</v>
      </c>
      <c r="O16" s="800"/>
      <c r="P16" s="801"/>
      <c r="Q16" s="802" t="s">
        <v>323</v>
      </c>
      <c r="R16" s="803" t="s">
        <v>324</v>
      </c>
      <c r="S16" s="816" t="s">
        <v>325</v>
      </c>
      <c r="T16" s="817" t="s">
        <v>326</v>
      </c>
      <c r="U16" s="804"/>
    </row>
    <row r="17" spans="1:21" ht="13.5" customHeight="1" thickTop="1">
      <c r="A17" s="826"/>
      <c r="B17" s="1"/>
      <c r="C17" s="1"/>
      <c r="D17" s="1"/>
      <c r="E17" s="827"/>
      <c r="F17" s="1"/>
      <c r="G17" s="1"/>
      <c r="H17" s="1"/>
      <c r="I17" s="1"/>
      <c r="J17" s="1"/>
      <c r="K17" s="1"/>
      <c r="L17" s="1"/>
      <c r="M17" s="1"/>
      <c r="N17" s="1"/>
      <c r="O17" s="828"/>
      <c r="P17" s="828"/>
      <c r="Q17" s="828"/>
      <c r="R17" s="828"/>
      <c r="S17" s="828"/>
      <c r="T17" s="829"/>
      <c r="U17" s="830"/>
    </row>
    <row r="18" spans="1:21" ht="40.5" customHeight="1">
      <c r="A18" s="831"/>
      <c r="B18" s="951" t="s">
        <v>327</v>
      </c>
      <c r="C18" s="951"/>
      <c r="D18" s="951"/>
      <c r="E18" s="951"/>
      <c r="F18" s="951"/>
      <c r="G18" s="951"/>
      <c r="H18" s="951"/>
      <c r="I18" s="951"/>
      <c r="J18" s="832"/>
      <c r="K18" s="952" t="s">
        <v>328</v>
      </c>
      <c r="L18" s="952"/>
      <c r="M18" s="952"/>
      <c r="N18" s="952"/>
      <c r="O18" s="952"/>
      <c r="P18" s="807" t="s">
        <v>329</v>
      </c>
      <c r="Q18" s="808" t="s">
        <v>311</v>
      </c>
      <c r="R18" s="809" t="s">
        <v>330</v>
      </c>
      <c r="S18" s="810" t="s">
        <v>331</v>
      </c>
      <c r="T18" s="811" t="s">
        <v>332</v>
      </c>
      <c r="U18" s="833" t="s">
        <v>333</v>
      </c>
    </row>
    <row r="19" spans="1:21" ht="40.5" customHeight="1">
      <c r="A19" s="831"/>
      <c r="B19" s="832"/>
      <c r="C19" s="832"/>
      <c r="D19" s="832"/>
      <c r="E19" s="832"/>
      <c r="F19" s="832"/>
      <c r="G19" s="832"/>
      <c r="H19" s="832"/>
      <c r="I19" s="832"/>
      <c r="J19" s="832"/>
      <c r="K19" s="952"/>
      <c r="L19" s="952"/>
      <c r="M19" s="952"/>
      <c r="N19" s="952"/>
      <c r="O19" s="952"/>
      <c r="P19" s="807" t="s">
        <v>334</v>
      </c>
      <c r="Q19" s="812" t="s">
        <v>335</v>
      </c>
      <c r="R19" s="813" t="s">
        <v>336</v>
      </c>
      <c r="S19" s="810" t="s">
        <v>337</v>
      </c>
      <c r="T19" s="814" t="s">
        <v>338</v>
      </c>
      <c r="U19" s="834" t="s">
        <v>339</v>
      </c>
    </row>
    <row r="20" spans="1:21" ht="20.25" customHeight="1" thickBot="1">
      <c r="A20" s="835"/>
      <c r="B20" s="189"/>
      <c r="C20" s="189"/>
      <c r="D20" s="189"/>
      <c r="E20" s="836"/>
      <c r="F20" s="189"/>
      <c r="G20" s="189"/>
      <c r="H20" s="189"/>
      <c r="I20" s="189"/>
      <c r="J20" s="189"/>
      <c r="K20" s="953"/>
      <c r="L20" s="953"/>
      <c r="M20" s="953"/>
      <c r="N20" s="953"/>
      <c r="O20" s="953"/>
      <c r="P20" s="837"/>
      <c r="Q20" s="838" t="s">
        <v>340</v>
      </c>
      <c r="R20" s="839" t="s">
        <v>341</v>
      </c>
      <c r="S20" s="839" t="s">
        <v>342</v>
      </c>
      <c r="T20" s="954" t="s">
        <v>343</v>
      </c>
      <c r="U20" s="955"/>
    </row>
    <row r="21" ht="20.25" customHeight="1"/>
    <row r="22" ht="14.25">
      <c r="T22"/>
    </row>
    <row r="23" ht="14.25">
      <c r="T23"/>
    </row>
    <row r="24" ht="14.25">
      <c r="T24"/>
    </row>
    <row r="25" ht="14.25">
      <c r="T25"/>
    </row>
    <row r="26" ht="14.25">
      <c r="T26"/>
    </row>
  </sheetData>
  <sheetProtection/>
  <mergeCells count="16">
    <mergeCell ref="B18:I18"/>
    <mergeCell ref="K18:O20"/>
    <mergeCell ref="T20:U20"/>
    <mergeCell ref="T1:T5"/>
    <mergeCell ref="U1:U5"/>
    <mergeCell ref="N2:O2"/>
    <mergeCell ref="Q2:Q5"/>
    <mergeCell ref="M3:M6"/>
    <mergeCell ref="N3:O3"/>
    <mergeCell ref="N4:O4"/>
    <mergeCell ref="A1:A6"/>
    <mergeCell ref="B1:B6"/>
    <mergeCell ref="E1:E6"/>
    <mergeCell ref="N1:O1"/>
    <mergeCell ref="R1:R5"/>
    <mergeCell ref="S1:S5"/>
  </mergeCells>
  <hyperlinks>
    <hyperlink ref="T10" r:id="rId1" display="jozef.detari@azet.sk"/>
    <hyperlink ref="T16" r:id="rId2" display="miloslavstruhar@pobox.sk"/>
    <hyperlink ref="T13" r:id="rId3" display="GehryJozef@stonline.sk,"/>
    <hyperlink ref="T12" r:id="rId4" display="lcsorgei@zoznam.sk"/>
    <hyperlink ref="T11" r:id="rId5" display="viliam.janko@gmail.com"/>
    <hyperlink ref="T9" r:id="rId6" display="j.pesko2@gmail.com"/>
    <hyperlink ref="T8" r:id="rId7" display="michal.gajdusek1@gmail.com"/>
    <hyperlink ref="T7" r:id="rId8" display="palo.korbas@gmail.com"/>
  </hyperlinks>
  <printOptions/>
  <pageMargins left="0.07874015748031496" right="0.11811023622047245" top="0.35433070866141736" bottom="0.35433070866141736" header="0.11811023622047245" footer="0.11811023622047245"/>
  <pageSetup fitToHeight="1" fitToWidth="1" horizontalDpi="600" verticalDpi="600" orientation="landscape" paperSize="9" scale="54" r:id="rId10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X16" sqref="X16"/>
    </sheetView>
  </sheetViews>
  <sheetFormatPr defaultColWidth="9.140625" defaultRowHeight="14.25" customHeight="1"/>
  <cols>
    <col min="1" max="1" width="33.7109375" style="1100" customWidth="1"/>
    <col min="2" max="2" width="8.140625" style="1100" customWidth="1"/>
    <col min="3" max="3" width="8.140625" style="1101" customWidth="1"/>
    <col min="4" max="21" width="3.421875" style="1101" customWidth="1"/>
    <col min="22" max="16384" width="9.140625" style="1100" customWidth="1"/>
  </cols>
  <sheetData>
    <row r="1" spans="1:21" s="1099" customFormat="1" ht="15.75">
      <c r="A1" s="1098" t="s">
        <v>345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</row>
    <row r="2" ht="7.5" customHeight="1" thickBot="1"/>
    <row r="3" spans="1:3" ht="24" customHeight="1">
      <c r="A3" s="1102" t="s">
        <v>346</v>
      </c>
      <c r="B3" s="1103" t="s">
        <v>347</v>
      </c>
      <c r="C3" s="1104" t="s">
        <v>183</v>
      </c>
    </row>
    <row r="4" spans="1:3" ht="14.25" customHeight="1">
      <c r="A4" s="1105" t="s">
        <v>60</v>
      </c>
      <c r="B4" s="1127">
        <v>13</v>
      </c>
      <c r="C4" s="1128">
        <v>4</v>
      </c>
    </row>
    <row r="5" spans="1:3" ht="14.25" customHeight="1">
      <c r="A5" s="1106" t="s">
        <v>61</v>
      </c>
      <c r="B5" s="1127">
        <v>8</v>
      </c>
      <c r="C5" s="1128">
        <v>2</v>
      </c>
    </row>
    <row r="6" spans="1:3" ht="14.25" customHeight="1">
      <c r="A6" s="1106" t="s">
        <v>62</v>
      </c>
      <c r="B6" s="1127">
        <v>13</v>
      </c>
      <c r="C6" s="1128">
        <v>5</v>
      </c>
    </row>
    <row r="7" spans="1:3" ht="14.25" customHeight="1">
      <c r="A7" s="1106" t="s">
        <v>63</v>
      </c>
      <c r="B7" s="1127">
        <v>13</v>
      </c>
      <c r="C7" s="1129">
        <v>2</v>
      </c>
    </row>
    <row r="8" spans="1:3" ht="14.25" customHeight="1">
      <c r="A8" s="1106" t="s">
        <v>64</v>
      </c>
      <c r="B8" s="1130">
        <v>18</v>
      </c>
      <c r="C8" s="1131">
        <v>5</v>
      </c>
    </row>
    <row r="9" spans="1:3" ht="14.25" customHeight="1">
      <c r="A9" s="1106" t="s">
        <v>65</v>
      </c>
      <c r="B9" s="1132">
        <v>9</v>
      </c>
      <c r="C9" s="1133">
        <v>0</v>
      </c>
    </row>
    <row r="10" spans="1:3" ht="14.25" customHeight="1">
      <c r="A10" s="1107" t="s">
        <v>66</v>
      </c>
      <c r="B10" s="1132">
        <v>16</v>
      </c>
      <c r="C10" s="1133">
        <v>4</v>
      </c>
    </row>
    <row r="11" spans="1:3" ht="14.25" customHeight="1">
      <c r="A11" s="1106" t="s">
        <v>67</v>
      </c>
      <c r="B11" s="1132">
        <v>12</v>
      </c>
      <c r="C11" s="1133">
        <v>3</v>
      </c>
    </row>
    <row r="12" spans="1:3" ht="14.25" customHeight="1">
      <c r="A12" s="1106" t="s">
        <v>68</v>
      </c>
      <c r="B12" s="1134">
        <v>15</v>
      </c>
      <c r="C12" s="1135">
        <v>4</v>
      </c>
    </row>
    <row r="13" spans="1:3" ht="14.25" customHeight="1" thickBot="1">
      <c r="A13" s="1108" t="s">
        <v>149</v>
      </c>
      <c r="B13" s="1136">
        <v>9</v>
      </c>
      <c r="C13" s="1137">
        <v>1</v>
      </c>
    </row>
    <row r="14" spans="1:3" ht="14.25" customHeight="1" thickBot="1" thickTop="1">
      <c r="A14" s="1109" t="s">
        <v>69</v>
      </c>
      <c r="B14" s="449">
        <f>SUM(B4:B13)</f>
        <v>126</v>
      </c>
      <c r="C14" s="449">
        <f>SUM(C4:C13)</f>
        <v>30</v>
      </c>
    </row>
    <row r="15" ht="6" customHeight="1"/>
    <row r="16" spans="1:21" s="1111" customFormat="1" ht="23.25" customHeight="1">
      <c r="A16" s="1110" t="s">
        <v>346</v>
      </c>
      <c r="B16" s="1138" t="s">
        <v>188</v>
      </c>
      <c r="C16" s="1152" t="s">
        <v>359</v>
      </c>
      <c r="D16" s="1149" t="s">
        <v>348</v>
      </c>
      <c r="E16" s="1150"/>
      <c r="F16" s="1150"/>
      <c r="G16" s="1150"/>
      <c r="H16" s="1150"/>
      <c r="I16" s="1150"/>
      <c r="J16" s="1150"/>
      <c r="K16" s="1150"/>
      <c r="L16" s="1150"/>
      <c r="M16" s="1150"/>
      <c r="N16" s="1150"/>
      <c r="O16" s="1150"/>
      <c r="P16" s="1150"/>
      <c r="Q16" s="1150"/>
      <c r="R16" s="1150"/>
      <c r="S16" s="1150"/>
      <c r="T16" s="1150"/>
      <c r="U16" s="1151"/>
    </row>
    <row r="17" spans="1:21" ht="14.25" customHeight="1">
      <c r="A17" s="1112" t="s">
        <v>197</v>
      </c>
      <c r="B17" s="1139">
        <v>8</v>
      </c>
      <c r="C17" s="1143" t="s">
        <v>349</v>
      </c>
      <c r="D17" s="1144">
        <v>54</v>
      </c>
      <c r="E17" s="1144">
        <v>55</v>
      </c>
      <c r="F17" s="1144">
        <v>56</v>
      </c>
      <c r="G17" s="1144">
        <v>57</v>
      </c>
      <c r="H17" s="1144">
        <v>58</v>
      </c>
      <c r="I17" s="1144">
        <v>59</v>
      </c>
      <c r="J17" s="1144">
        <v>60</v>
      </c>
      <c r="K17" s="1144">
        <v>61</v>
      </c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</row>
    <row r="18" spans="1:21" ht="14.25" customHeight="1">
      <c r="A18" s="1112" t="s">
        <v>197</v>
      </c>
      <c r="B18" s="1139">
        <v>2</v>
      </c>
      <c r="C18" s="1143" t="s">
        <v>183</v>
      </c>
      <c r="D18" s="1144">
        <v>28</v>
      </c>
      <c r="E18" s="1144">
        <v>29</v>
      </c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</row>
    <row r="19" spans="1:21" ht="14.25" customHeight="1">
      <c r="A19" s="1112" t="s">
        <v>195</v>
      </c>
      <c r="B19" s="1139">
        <v>13</v>
      </c>
      <c r="C19" s="1143" t="s">
        <v>349</v>
      </c>
      <c r="D19" s="1144">
        <v>62</v>
      </c>
      <c r="E19" s="1144">
        <v>77</v>
      </c>
      <c r="F19" s="1144">
        <v>78</v>
      </c>
      <c r="G19" s="1144">
        <v>79</v>
      </c>
      <c r="H19" s="1144">
        <v>80</v>
      </c>
      <c r="I19" s="1144">
        <v>81</v>
      </c>
      <c r="J19" s="1144">
        <v>82</v>
      </c>
      <c r="K19" s="1144">
        <v>83</v>
      </c>
      <c r="L19" s="1144">
        <v>84</v>
      </c>
      <c r="M19" s="1144">
        <v>85</v>
      </c>
      <c r="N19" s="1144">
        <v>86</v>
      </c>
      <c r="O19" s="1144">
        <v>87</v>
      </c>
      <c r="P19" s="1144">
        <v>88</v>
      </c>
      <c r="Q19" s="1144"/>
      <c r="R19" s="1144"/>
      <c r="S19" s="1144"/>
      <c r="T19" s="1144"/>
      <c r="U19" s="1144"/>
    </row>
    <row r="20" spans="1:21" ht="14.25" customHeight="1">
      <c r="A20" s="1112" t="s">
        <v>350</v>
      </c>
      <c r="B20" s="1139">
        <v>4</v>
      </c>
      <c r="C20" s="1143" t="s">
        <v>183</v>
      </c>
      <c r="D20" s="1144">
        <v>8</v>
      </c>
      <c r="E20" s="1144">
        <v>9</v>
      </c>
      <c r="F20" s="1144">
        <v>10</v>
      </c>
      <c r="G20" s="1144">
        <v>30</v>
      </c>
      <c r="H20" s="1144"/>
      <c r="I20" s="1144"/>
      <c r="J20" s="1144"/>
      <c r="K20" s="1144"/>
      <c r="L20" s="1144"/>
      <c r="M20" s="1144"/>
      <c r="N20" s="1144"/>
      <c r="O20" s="1144"/>
      <c r="P20" s="1144"/>
      <c r="Q20" s="1144"/>
      <c r="R20" s="1144"/>
      <c r="S20" s="1144"/>
      <c r="T20" s="1144"/>
      <c r="U20" s="1144"/>
    </row>
    <row r="21" spans="1:21" ht="14.25" customHeight="1">
      <c r="A21" s="1113" t="s">
        <v>351</v>
      </c>
      <c r="B21" s="1140">
        <v>13</v>
      </c>
      <c r="C21" s="1145" t="s">
        <v>349</v>
      </c>
      <c r="D21" s="1146">
        <v>116</v>
      </c>
      <c r="E21" s="1146">
        <v>117</v>
      </c>
      <c r="F21" s="1146">
        <v>118</v>
      </c>
      <c r="G21" s="1146">
        <v>119</v>
      </c>
      <c r="H21" s="1146">
        <v>120</v>
      </c>
      <c r="I21" s="1146">
        <v>121</v>
      </c>
      <c r="J21" s="1146">
        <v>122</v>
      </c>
      <c r="K21" s="1146">
        <v>123</v>
      </c>
      <c r="L21" s="1146">
        <v>124</v>
      </c>
      <c r="M21" s="1146">
        <v>125</v>
      </c>
      <c r="N21" s="1146">
        <v>126</v>
      </c>
      <c r="O21" s="1146">
        <v>127</v>
      </c>
      <c r="P21" s="1146">
        <v>128</v>
      </c>
      <c r="Q21" s="1146"/>
      <c r="R21" s="1146"/>
      <c r="S21" s="1146"/>
      <c r="T21" s="1146"/>
      <c r="U21" s="1146"/>
    </row>
    <row r="22" spans="1:21" ht="14.25" customHeight="1">
      <c r="A22" s="1113" t="s">
        <v>351</v>
      </c>
      <c r="B22" s="1140">
        <v>5</v>
      </c>
      <c r="C22" s="1145" t="s">
        <v>183</v>
      </c>
      <c r="D22" s="1146">
        <v>12</v>
      </c>
      <c r="E22" s="1146">
        <v>13</v>
      </c>
      <c r="F22" s="1146">
        <v>14</v>
      </c>
      <c r="G22" s="1146">
        <v>15</v>
      </c>
      <c r="H22" s="1146">
        <v>25</v>
      </c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</row>
    <row r="23" spans="1:21" ht="14.25" customHeight="1">
      <c r="A23" s="1114" t="s">
        <v>63</v>
      </c>
      <c r="B23" s="1115">
        <v>13</v>
      </c>
      <c r="C23" s="1141" t="s">
        <v>349</v>
      </c>
      <c r="D23" s="1142">
        <v>10</v>
      </c>
      <c r="E23" s="1142">
        <v>11</v>
      </c>
      <c r="F23" s="1142">
        <v>12</v>
      </c>
      <c r="G23" s="1142">
        <v>13</v>
      </c>
      <c r="H23" s="1142">
        <v>14</v>
      </c>
      <c r="I23" s="1142">
        <v>15</v>
      </c>
      <c r="J23" s="1142">
        <v>16</v>
      </c>
      <c r="K23" s="1142">
        <v>17</v>
      </c>
      <c r="L23" s="1142">
        <v>18</v>
      </c>
      <c r="M23" s="1142">
        <v>19</v>
      </c>
      <c r="N23" s="1142">
        <v>20</v>
      </c>
      <c r="O23" s="1142">
        <v>21</v>
      </c>
      <c r="P23" s="1142">
        <v>22</v>
      </c>
      <c r="Q23" s="1142"/>
      <c r="R23" s="1142"/>
      <c r="S23" s="1142"/>
      <c r="T23" s="1142"/>
      <c r="U23" s="1142"/>
    </row>
    <row r="24" spans="1:21" ht="14.25" customHeight="1">
      <c r="A24" s="1114" t="s">
        <v>63</v>
      </c>
      <c r="B24" s="1115">
        <v>2</v>
      </c>
      <c r="C24" s="1115" t="s">
        <v>183</v>
      </c>
      <c r="D24" s="1116">
        <v>26</v>
      </c>
      <c r="E24" s="1116">
        <v>27</v>
      </c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</row>
    <row r="25" spans="1:21" ht="14.25" customHeight="1">
      <c r="A25" s="1117" t="s">
        <v>64</v>
      </c>
      <c r="B25" s="1118">
        <v>18</v>
      </c>
      <c r="C25" s="1118" t="s">
        <v>349</v>
      </c>
      <c r="D25" s="1119">
        <v>89</v>
      </c>
      <c r="E25" s="1119">
        <v>90</v>
      </c>
      <c r="F25" s="1119">
        <v>91</v>
      </c>
      <c r="G25" s="1119">
        <v>92</v>
      </c>
      <c r="H25" s="1119">
        <v>93</v>
      </c>
      <c r="I25" s="1119">
        <v>94</v>
      </c>
      <c r="J25" s="1119">
        <v>95</v>
      </c>
      <c r="K25" s="1119">
        <v>96</v>
      </c>
      <c r="L25" s="1119">
        <v>97</v>
      </c>
      <c r="M25" s="1119">
        <v>98</v>
      </c>
      <c r="N25" s="1119">
        <v>99</v>
      </c>
      <c r="O25" s="1119">
        <v>100</v>
      </c>
      <c r="P25" s="1119">
        <v>101</v>
      </c>
      <c r="Q25" s="1119">
        <v>102</v>
      </c>
      <c r="R25" s="1119">
        <v>103</v>
      </c>
      <c r="S25" s="1119">
        <v>104</v>
      </c>
      <c r="T25" s="1119">
        <v>105</v>
      </c>
      <c r="U25" s="1119">
        <v>106</v>
      </c>
    </row>
    <row r="26" spans="1:21" ht="14.25" customHeight="1">
      <c r="A26" s="1117" t="s">
        <v>64</v>
      </c>
      <c r="B26" s="1118">
        <v>5</v>
      </c>
      <c r="C26" s="1118" t="s">
        <v>183</v>
      </c>
      <c r="D26" s="1119">
        <v>1</v>
      </c>
      <c r="E26" s="1119">
        <v>2</v>
      </c>
      <c r="F26" s="1119">
        <v>3</v>
      </c>
      <c r="G26" s="1119">
        <v>4</v>
      </c>
      <c r="H26" s="1119">
        <v>5</v>
      </c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119"/>
    </row>
    <row r="27" spans="1:21" ht="14.25" customHeight="1">
      <c r="A27" s="1114" t="s">
        <v>65</v>
      </c>
      <c r="B27" s="1115">
        <v>9</v>
      </c>
      <c r="C27" s="1115" t="s">
        <v>349</v>
      </c>
      <c r="D27" s="1116">
        <v>107</v>
      </c>
      <c r="E27" s="1116">
        <v>108</v>
      </c>
      <c r="F27" s="1116">
        <v>109</v>
      </c>
      <c r="G27" s="1116">
        <v>110</v>
      </c>
      <c r="H27" s="1116">
        <v>111</v>
      </c>
      <c r="I27" s="1116">
        <v>112</v>
      </c>
      <c r="J27" s="1116">
        <v>113</v>
      </c>
      <c r="K27" s="1116">
        <v>114</v>
      </c>
      <c r="L27" s="1116">
        <v>115</v>
      </c>
      <c r="M27" s="1116"/>
      <c r="N27" s="1116"/>
      <c r="O27" s="1116"/>
      <c r="P27" s="1116"/>
      <c r="Q27" s="1116"/>
      <c r="R27" s="1116"/>
      <c r="S27" s="1116"/>
      <c r="T27" s="1116"/>
      <c r="U27" s="1116"/>
    </row>
    <row r="28" spans="1:21" ht="14.25" customHeight="1">
      <c r="A28" s="1114" t="s">
        <v>65</v>
      </c>
      <c r="B28" s="1115">
        <v>0</v>
      </c>
      <c r="C28" s="1115" t="s">
        <v>183</v>
      </c>
      <c r="D28" s="1116"/>
      <c r="E28" s="1116"/>
      <c r="F28" s="1116"/>
      <c r="G28" s="1116"/>
      <c r="H28" s="1116"/>
      <c r="I28" s="1116"/>
      <c r="J28" s="1116"/>
      <c r="K28" s="1116"/>
      <c r="L28" s="1116"/>
      <c r="M28" s="1116"/>
      <c r="N28" s="1116"/>
      <c r="O28" s="1116"/>
      <c r="P28" s="1116"/>
      <c r="Q28" s="1116"/>
      <c r="R28" s="1116"/>
      <c r="S28" s="1116"/>
      <c r="T28" s="1116"/>
      <c r="U28" s="1116"/>
    </row>
    <row r="29" spans="1:21" ht="14.25" customHeight="1">
      <c r="A29" s="1117" t="s">
        <v>66</v>
      </c>
      <c r="B29" s="1118">
        <v>16</v>
      </c>
      <c r="C29" s="1118" t="s">
        <v>349</v>
      </c>
      <c r="D29" s="1119">
        <v>23</v>
      </c>
      <c r="E29" s="1119">
        <v>24</v>
      </c>
      <c r="F29" s="1119">
        <v>25</v>
      </c>
      <c r="G29" s="1119">
        <v>26</v>
      </c>
      <c r="H29" s="1119">
        <v>27</v>
      </c>
      <c r="I29" s="1119">
        <v>28</v>
      </c>
      <c r="J29" s="1119">
        <v>29</v>
      </c>
      <c r="K29" s="1119">
        <v>30</v>
      </c>
      <c r="L29" s="1119">
        <v>31</v>
      </c>
      <c r="M29" s="1119">
        <v>32</v>
      </c>
      <c r="N29" s="1119">
        <v>33</v>
      </c>
      <c r="O29" s="1119">
        <v>34</v>
      </c>
      <c r="P29" s="1119">
        <v>35</v>
      </c>
      <c r="Q29" s="1119">
        <v>36</v>
      </c>
      <c r="R29" s="1119">
        <v>37</v>
      </c>
      <c r="S29" s="1119">
        <v>38</v>
      </c>
      <c r="T29" s="1119"/>
      <c r="U29" s="1119"/>
    </row>
    <row r="30" spans="1:21" ht="14.25" customHeight="1">
      <c r="A30" s="1117" t="s">
        <v>66</v>
      </c>
      <c r="B30" s="1118">
        <v>4</v>
      </c>
      <c r="C30" s="1118" t="s">
        <v>183</v>
      </c>
      <c r="D30" s="1119">
        <v>16</v>
      </c>
      <c r="E30" s="1119">
        <v>17</v>
      </c>
      <c r="F30" s="1119">
        <v>18</v>
      </c>
      <c r="G30" s="1119">
        <v>19</v>
      </c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</row>
    <row r="31" spans="1:21" ht="14.25" customHeight="1">
      <c r="A31" s="1114" t="s">
        <v>67</v>
      </c>
      <c r="B31" s="1115">
        <v>12</v>
      </c>
      <c r="C31" s="1115" t="s">
        <v>349</v>
      </c>
      <c r="D31" s="1116">
        <v>65</v>
      </c>
      <c r="E31" s="1116">
        <v>66</v>
      </c>
      <c r="F31" s="1116">
        <v>67</v>
      </c>
      <c r="G31" s="1116">
        <v>68</v>
      </c>
      <c r="H31" s="1116">
        <v>69</v>
      </c>
      <c r="I31" s="1116">
        <v>70</v>
      </c>
      <c r="J31" s="1116">
        <v>71</v>
      </c>
      <c r="K31" s="1116">
        <v>72</v>
      </c>
      <c r="L31" s="1116">
        <v>73</v>
      </c>
      <c r="M31" s="1116">
        <v>74</v>
      </c>
      <c r="N31" s="1116">
        <v>75</v>
      </c>
      <c r="O31" s="1116">
        <v>76</v>
      </c>
      <c r="P31" s="1116"/>
      <c r="Q31" s="1116"/>
      <c r="R31" s="1116"/>
      <c r="S31" s="1116"/>
      <c r="T31" s="1116"/>
      <c r="U31" s="1116"/>
    </row>
    <row r="32" spans="1:21" ht="14.25" customHeight="1">
      <c r="A32" s="1114" t="s">
        <v>67</v>
      </c>
      <c r="B32" s="1115">
        <v>3</v>
      </c>
      <c r="C32" s="1115" t="s">
        <v>183</v>
      </c>
      <c r="D32" s="1116">
        <v>6</v>
      </c>
      <c r="E32" s="1116">
        <v>7</v>
      </c>
      <c r="F32" s="1116">
        <v>20</v>
      </c>
      <c r="G32" s="1116"/>
      <c r="H32" s="1116"/>
      <c r="I32" s="1116"/>
      <c r="J32" s="1116"/>
      <c r="K32" s="1116"/>
      <c r="L32" s="1116"/>
      <c r="M32" s="1116"/>
      <c r="N32" s="1116"/>
      <c r="O32" s="1116"/>
      <c r="P32" s="1116"/>
      <c r="Q32" s="1116"/>
      <c r="R32" s="1116"/>
      <c r="S32" s="1116"/>
      <c r="T32" s="1116"/>
      <c r="U32" s="1116"/>
    </row>
    <row r="33" spans="1:21" ht="14.25" customHeight="1">
      <c r="A33" s="1117" t="s">
        <v>68</v>
      </c>
      <c r="B33" s="1118">
        <v>15</v>
      </c>
      <c r="C33" s="1118" t="s">
        <v>349</v>
      </c>
      <c r="D33" s="1119">
        <v>39</v>
      </c>
      <c r="E33" s="1119">
        <v>40</v>
      </c>
      <c r="F33" s="1119">
        <v>41</v>
      </c>
      <c r="G33" s="1119">
        <v>42</v>
      </c>
      <c r="H33" s="1119">
        <v>43</v>
      </c>
      <c r="I33" s="1119">
        <v>44</v>
      </c>
      <c r="J33" s="1119">
        <v>45</v>
      </c>
      <c r="K33" s="1119">
        <v>46</v>
      </c>
      <c r="L33" s="1119">
        <v>47</v>
      </c>
      <c r="M33" s="1119">
        <v>48</v>
      </c>
      <c r="N33" s="1119">
        <v>49</v>
      </c>
      <c r="O33" s="1119">
        <v>50</v>
      </c>
      <c r="P33" s="1119">
        <v>51</v>
      </c>
      <c r="Q33" s="1119">
        <v>52</v>
      </c>
      <c r="R33" s="1119">
        <v>53</v>
      </c>
      <c r="S33" s="1119"/>
      <c r="T33" s="1119"/>
      <c r="U33" s="1119"/>
    </row>
    <row r="34" spans="1:21" ht="14.25" customHeight="1">
      <c r="A34" s="1117" t="s">
        <v>68</v>
      </c>
      <c r="B34" s="1118">
        <v>4</v>
      </c>
      <c r="C34" s="1118" t="s">
        <v>183</v>
      </c>
      <c r="D34" s="1119">
        <v>21</v>
      </c>
      <c r="E34" s="1119">
        <v>22</v>
      </c>
      <c r="F34" s="1119">
        <v>23</v>
      </c>
      <c r="G34" s="1119">
        <v>24</v>
      </c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</row>
    <row r="35" spans="1:21" ht="14.25" customHeight="1">
      <c r="A35" s="1114" t="s">
        <v>149</v>
      </c>
      <c r="B35" s="1115">
        <v>9</v>
      </c>
      <c r="C35" s="1115" t="s">
        <v>349</v>
      </c>
      <c r="D35" s="1116">
        <v>1</v>
      </c>
      <c r="E35" s="1116">
        <v>2</v>
      </c>
      <c r="F35" s="1116">
        <v>3</v>
      </c>
      <c r="G35" s="1116">
        <v>4</v>
      </c>
      <c r="H35" s="1116">
        <v>5</v>
      </c>
      <c r="I35" s="1116">
        <v>6</v>
      </c>
      <c r="J35" s="1116">
        <v>7</v>
      </c>
      <c r="K35" s="1116">
        <v>8</v>
      </c>
      <c r="L35" s="1116">
        <v>9</v>
      </c>
      <c r="M35" s="1116"/>
      <c r="N35" s="1116"/>
      <c r="O35" s="1116"/>
      <c r="P35" s="1116"/>
      <c r="Q35" s="1116"/>
      <c r="R35" s="1116"/>
      <c r="S35" s="1116"/>
      <c r="T35" s="1116"/>
      <c r="U35" s="1116"/>
    </row>
    <row r="36" spans="1:21" ht="14.25" customHeight="1">
      <c r="A36" s="1114" t="s">
        <v>149</v>
      </c>
      <c r="B36" s="1115">
        <v>1</v>
      </c>
      <c r="C36" s="1115" t="s">
        <v>183</v>
      </c>
      <c r="D36" s="1116">
        <v>11</v>
      </c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116"/>
      <c r="R36" s="1116"/>
      <c r="S36" s="1116"/>
      <c r="T36" s="1116"/>
      <c r="U36" s="1116"/>
    </row>
    <row r="37" spans="1:21" ht="14.25" customHeight="1">
      <c r="A37" s="1120" t="s">
        <v>352</v>
      </c>
      <c r="B37" s="1121">
        <f>SUM(B17:B36)</f>
        <v>156</v>
      </c>
      <c r="C37" s="1121">
        <f>C38+C39</f>
        <v>4050</v>
      </c>
      <c r="D37" s="1122">
        <v>1</v>
      </c>
      <c r="E37" s="1122">
        <v>2</v>
      </c>
      <c r="F37" s="1122">
        <v>3</v>
      </c>
      <c r="G37" s="1122">
        <v>4</v>
      </c>
      <c r="H37" s="1122">
        <v>5</v>
      </c>
      <c r="I37" s="1122">
        <v>6</v>
      </c>
      <c r="J37" s="1122">
        <v>7</v>
      </c>
      <c r="K37" s="1122">
        <v>8</v>
      </c>
      <c r="L37" s="1122">
        <v>9</v>
      </c>
      <c r="M37" s="1122">
        <v>10</v>
      </c>
      <c r="N37" s="1122">
        <v>11</v>
      </c>
      <c r="O37" s="1122">
        <v>12</v>
      </c>
      <c r="P37" s="1122">
        <v>13</v>
      </c>
      <c r="Q37" s="1122">
        <v>14</v>
      </c>
      <c r="R37" s="1122">
        <v>15</v>
      </c>
      <c r="S37" s="1122">
        <v>16</v>
      </c>
      <c r="T37" s="1122">
        <v>17</v>
      </c>
      <c r="U37" s="1122">
        <v>18</v>
      </c>
    </row>
    <row r="38" spans="1:21" ht="14.25" customHeight="1">
      <c r="A38" s="1123" t="s">
        <v>353</v>
      </c>
      <c r="B38" s="1124">
        <f>B17+B19+B21+B23+B25+B27+B29+B31+B33+B35</f>
        <v>126</v>
      </c>
      <c r="C38" s="1125">
        <f>25*B38</f>
        <v>3150</v>
      </c>
      <c r="E38" s="1147" t="s">
        <v>355</v>
      </c>
      <c r="F38" s="1147"/>
      <c r="G38" s="1147"/>
      <c r="H38" s="1147"/>
      <c r="I38" s="1147"/>
      <c r="J38" s="1147"/>
      <c r="K38" s="1147"/>
      <c r="L38" s="1147"/>
      <c r="M38" s="1147"/>
      <c r="N38" s="1147"/>
      <c r="O38" s="1147"/>
      <c r="P38" s="1147"/>
      <c r="Q38" s="1147"/>
      <c r="R38" s="1147"/>
      <c r="S38" s="1147"/>
      <c r="T38" s="1147"/>
      <c r="U38" s="1147"/>
    </row>
    <row r="39" spans="1:21" ht="14.25" customHeight="1">
      <c r="A39" s="1123" t="s">
        <v>354</v>
      </c>
      <c r="B39" s="1126">
        <f>B20+B22+B24+B26+B28+B30+B32+B34+B36+B18</f>
        <v>30</v>
      </c>
      <c r="C39" s="1125">
        <f>30*B39</f>
        <v>900</v>
      </c>
      <c r="E39" s="1147" t="s">
        <v>358</v>
      </c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</row>
    <row r="40" spans="1:21" ht="14.25" customHeight="1">
      <c r="A40" s="1148" t="s">
        <v>357</v>
      </c>
      <c r="E40" s="1147" t="s">
        <v>356</v>
      </c>
      <c r="F40" s="1147"/>
      <c r="G40" s="1147"/>
      <c r="H40" s="1147"/>
      <c r="I40" s="1147"/>
      <c r="J40" s="1147"/>
      <c r="K40" s="1147"/>
      <c r="L40" s="1147"/>
      <c r="M40" s="1147"/>
      <c r="N40" s="1147"/>
      <c r="O40" s="1147"/>
      <c r="P40" s="1147"/>
      <c r="Q40" s="1147"/>
      <c r="R40" s="1147"/>
      <c r="S40" s="1147"/>
      <c r="T40" s="1147"/>
      <c r="U40" s="1147"/>
    </row>
    <row r="46" ht="33.75" customHeight="1"/>
    <row r="48" ht="6.75" customHeight="1"/>
    <row r="50" ht="6.75" customHeight="1"/>
    <row r="52" ht="6.75" customHeight="1"/>
    <row r="54" ht="6.75" customHeight="1"/>
    <row r="64" ht="14.25" customHeight="1">
      <c r="U64" s="1100"/>
    </row>
  </sheetData>
  <sheetProtection/>
  <mergeCells count="5">
    <mergeCell ref="A1:U1"/>
    <mergeCell ref="E39:U39"/>
    <mergeCell ref="E40:U40"/>
    <mergeCell ref="E38:U38"/>
    <mergeCell ref="D16:U16"/>
  </mergeCells>
  <printOptions/>
  <pageMargins left="0.7086614173228347" right="0.7086614173228347" top="0.35433070866141736" bottom="0.15748031496062992" header="0.11811023622047245" footer="0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3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31.140625" defaultRowHeight="12.75"/>
  <cols>
    <col min="1" max="1" width="31.421875" style="0" customWidth="1"/>
    <col min="2" max="3" width="8.57421875" style="0" customWidth="1"/>
    <col min="4" max="5" width="7.00390625" style="0" customWidth="1"/>
    <col min="6" max="8" width="8.57421875" style="0" customWidth="1"/>
    <col min="9" max="9" width="11.57421875" style="0" bestFit="1" customWidth="1"/>
    <col min="10" max="10" width="10.140625" style="0" bestFit="1" customWidth="1"/>
    <col min="11" max="11" width="11.57421875" style="0" bestFit="1" customWidth="1"/>
    <col min="12" max="14" width="10.28125" style="61" customWidth="1"/>
    <col min="15" max="15" width="1.57421875" style="0" customWidth="1"/>
    <col min="16" max="17" width="3.28125" style="533" bestFit="1" customWidth="1"/>
    <col min="18" max="54" width="12.140625" style="0" customWidth="1"/>
  </cols>
  <sheetData>
    <row r="1" spans="1:17" ht="64.5" customHeight="1" thickBot="1">
      <c r="A1" s="221" t="s">
        <v>136</v>
      </c>
      <c r="B1" s="26" t="s">
        <v>89</v>
      </c>
      <c r="C1" s="19" t="s">
        <v>73</v>
      </c>
      <c r="D1" s="27" t="s">
        <v>90</v>
      </c>
      <c r="E1" s="196" t="s">
        <v>137</v>
      </c>
      <c r="F1" s="38" t="s">
        <v>86</v>
      </c>
      <c r="G1" s="40" t="s">
        <v>87</v>
      </c>
      <c r="H1" s="62" t="s">
        <v>88</v>
      </c>
      <c r="I1" s="972" t="s">
        <v>235</v>
      </c>
      <c r="J1" s="973"/>
      <c r="K1" s="974"/>
      <c r="L1" s="969" t="s">
        <v>98</v>
      </c>
      <c r="M1" s="970"/>
      <c r="N1" s="971"/>
      <c r="O1" s="840"/>
      <c r="P1" s="841" t="s">
        <v>232</v>
      </c>
      <c r="Q1" s="842" t="s">
        <v>233</v>
      </c>
    </row>
    <row r="2" spans="1:17" ht="27" customHeight="1" thickBot="1">
      <c r="A2" s="20" t="s">
        <v>71</v>
      </c>
      <c r="B2" s="17"/>
      <c r="C2" s="18">
        <v>25</v>
      </c>
      <c r="D2" s="37">
        <v>30</v>
      </c>
      <c r="E2" s="250">
        <v>25</v>
      </c>
      <c r="F2" s="39"/>
      <c r="G2" s="39"/>
      <c r="H2" s="39">
        <v>25</v>
      </c>
      <c r="I2" s="234" t="s">
        <v>0</v>
      </c>
      <c r="J2" s="235" t="s">
        <v>70</v>
      </c>
      <c r="K2" s="236" t="s">
        <v>88</v>
      </c>
      <c r="L2" s="232" t="s">
        <v>0</v>
      </c>
      <c r="M2" s="209" t="s">
        <v>70</v>
      </c>
      <c r="N2" s="210" t="s">
        <v>88</v>
      </c>
      <c r="O2" s="1"/>
      <c r="P2" s="975" t="s">
        <v>234</v>
      </c>
      <c r="Q2" s="976"/>
    </row>
    <row r="3" spans="1:17" ht="36" customHeight="1" thickTop="1">
      <c r="A3" s="21" t="s">
        <v>60</v>
      </c>
      <c r="B3" s="57">
        <v>14</v>
      </c>
      <c r="C3" s="48">
        <v>410</v>
      </c>
      <c r="D3" s="50">
        <v>120</v>
      </c>
      <c r="E3" s="248">
        <v>390</v>
      </c>
      <c r="F3" s="54">
        <v>75</v>
      </c>
      <c r="G3" s="54">
        <v>23</v>
      </c>
      <c r="H3" s="228">
        <v>350</v>
      </c>
      <c r="I3" s="237">
        <v>13</v>
      </c>
      <c r="J3" s="16">
        <v>4</v>
      </c>
      <c r="K3" s="16">
        <v>14</v>
      </c>
      <c r="L3" s="233">
        <v>12</v>
      </c>
      <c r="M3" s="211">
        <v>4</v>
      </c>
      <c r="N3" s="212">
        <v>12</v>
      </c>
      <c r="O3" s="1"/>
      <c r="P3" s="847">
        <f>I3-L3</f>
        <v>1</v>
      </c>
      <c r="Q3" s="843">
        <f>J3-M3</f>
        <v>0</v>
      </c>
    </row>
    <row r="4" spans="1:17" ht="36" customHeight="1">
      <c r="A4" s="22" t="s">
        <v>61</v>
      </c>
      <c r="B4" s="57">
        <v>8</v>
      </c>
      <c r="C4" s="48">
        <v>200</v>
      </c>
      <c r="D4" s="50">
        <v>60</v>
      </c>
      <c r="E4" s="249">
        <v>200</v>
      </c>
      <c r="F4" s="54">
        <v>38</v>
      </c>
      <c r="G4" s="54">
        <v>8</v>
      </c>
      <c r="H4" s="228">
        <v>200</v>
      </c>
      <c r="I4" s="237">
        <v>8</v>
      </c>
      <c r="J4" s="16">
        <v>2</v>
      </c>
      <c r="K4" s="16">
        <v>8</v>
      </c>
      <c r="L4" s="214">
        <v>8</v>
      </c>
      <c r="M4" s="213">
        <v>2</v>
      </c>
      <c r="N4" s="212">
        <v>8</v>
      </c>
      <c r="O4" s="1"/>
      <c r="P4" s="847">
        <f aca="true" t="shared" si="0" ref="P4:P13">I4-L4</f>
        <v>0</v>
      </c>
      <c r="Q4" s="843">
        <f aca="true" t="shared" si="1" ref="Q4:Q13">J4-M4</f>
        <v>0</v>
      </c>
    </row>
    <row r="5" spans="1:17" ht="36" customHeight="1">
      <c r="A5" s="22" t="s">
        <v>62</v>
      </c>
      <c r="B5" s="53">
        <v>14</v>
      </c>
      <c r="C5" s="49">
        <v>325</v>
      </c>
      <c r="D5" s="51">
        <v>150</v>
      </c>
      <c r="E5" s="249">
        <v>325</v>
      </c>
      <c r="F5" s="54">
        <v>80</v>
      </c>
      <c r="G5" s="54">
        <v>0</v>
      </c>
      <c r="H5" s="228">
        <v>0</v>
      </c>
      <c r="I5" s="237">
        <v>13</v>
      </c>
      <c r="J5" s="16">
        <v>5</v>
      </c>
      <c r="K5" s="16">
        <v>0</v>
      </c>
      <c r="L5" s="214">
        <v>13</v>
      </c>
      <c r="M5" s="213">
        <v>5</v>
      </c>
      <c r="N5" s="212">
        <v>0</v>
      </c>
      <c r="O5" s="1"/>
      <c r="P5" s="847">
        <f t="shared" si="0"/>
        <v>0</v>
      </c>
      <c r="Q5" s="843">
        <f t="shared" si="1"/>
        <v>0</v>
      </c>
    </row>
    <row r="6" spans="1:17" ht="36" customHeight="1">
      <c r="A6" s="22" t="s">
        <v>63</v>
      </c>
      <c r="B6" s="53">
        <v>12</v>
      </c>
      <c r="C6" s="49">
        <v>315</v>
      </c>
      <c r="D6" s="45">
        <v>95</v>
      </c>
      <c r="E6" s="247">
        <v>315</v>
      </c>
      <c r="F6" s="54">
        <v>84</v>
      </c>
      <c r="G6" s="52">
        <v>50</v>
      </c>
      <c r="H6" s="229">
        <v>225</v>
      </c>
      <c r="I6" s="237">
        <v>13</v>
      </c>
      <c r="J6" s="226">
        <v>2</v>
      </c>
      <c r="K6" s="16">
        <v>11</v>
      </c>
      <c r="L6" s="214">
        <v>12</v>
      </c>
      <c r="M6" s="213">
        <v>2</v>
      </c>
      <c r="N6" s="212">
        <v>4</v>
      </c>
      <c r="O6" s="1"/>
      <c r="P6" s="847">
        <f t="shared" si="0"/>
        <v>1</v>
      </c>
      <c r="Q6" s="843">
        <f t="shared" si="1"/>
        <v>0</v>
      </c>
    </row>
    <row r="7" spans="1:17" ht="36" customHeight="1">
      <c r="A7" s="22" t="s">
        <v>64</v>
      </c>
      <c r="B7" s="53">
        <v>22</v>
      </c>
      <c r="C7" s="51">
        <v>557</v>
      </c>
      <c r="D7" s="229">
        <v>160</v>
      </c>
      <c r="E7" s="47">
        <v>557</v>
      </c>
      <c r="F7" s="54">
        <v>160</v>
      </c>
      <c r="G7" s="52">
        <v>48</v>
      </c>
      <c r="H7" s="229">
        <v>630</v>
      </c>
      <c r="I7" s="238">
        <v>18</v>
      </c>
      <c r="J7" s="225">
        <v>5</v>
      </c>
      <c r="K7" s="222">
        <f>H7/25</f>
        <v>25.2</v>
      </c>
      <c r="L7" s="214">
        <v>18</v>
      </c>
      <c r="M7" s="213">
        <v>5</v>
      </c>
      <c r="N7" s="212">
        <v>20</v>
      </c>
      <c r="O7" s="1"/>
      <c r="P7" s="847">
        <f t="shared" si="0"/>
        <v>0</v>
      </c>
      <c r="Q7" s="843">
        <f t="shared" si="1"/>
        <v>0</v>
      </c>
    </row>
    <row r="8" spans="1:17" ht="36" customHeight="1">
      <c r="A8" s="23" t="s">
        <v>65</v>
      </c>
      <c r="B8" s="53">
        <v>13</v>
      </c>
      <c r="C8" s="46">
        <v>230</v>
      </c>
      <c r="D8" s="197">
        <v>0</v>
      </c>
      <c r="E8" s="200">
        <v>230</v>
      </c>
      <c r="F8" s="55">
        <v>60</v>
      </c>
      <c r="G8" s="44">
        <v>20</v>
      </c>
      <c r="H8" s="229">
        <v>0</v>
      </c>
      <c r="I8" s="239">
        <v>9</v>
      </c>
      <c r="J8" s="223">
        <v>0</v>
      </c>
      <c r="K8" s="240">
        <v>0</v>
      </c>
      <c r="L8" s="214">
        <v>10</v>
      </c>
      <c r="M8" s="213">
        <v>0</v>
      </c>
      <c r="N8" s="212">
        <v>0</v>
      </c>
      <c r="O8" s="1"/>
      <c r="P8" s="847">
        <f t="shared" si="0"/>
        <v>-1</v>
      </c>
      <c r="Q8" s="843">
        <f t="shared" si="1"/>
        <v>0</v>
      </c>
    </row>
    <row r="9" spans="1:17" ht="36" customHeight="1">
      <c r="A9" s="24" t="s">
        <v>66</v>
      </c>
      <c r="B9" s="195">
        <v>18</v>
      </c>
      <c r="C9" s="43">
        <v>395</v>
      </c>
      <c r="D9" s="42">
        <v>135</v>
      </c>
      <c r="E9" s="245">
        <v>395</v>
      </c>
      <c r="F9" s="56">
        <v>103</v>
      </c>
      <c r="G9" s="41">
        <v>32</v>
      </c>
      <c r="H9" s="230">
        <v>300</v>
      </c>
      <c r="I9" s="239">
        <v>16</v>
      </c>
      <c r="J9" s="223">
        <v>4</v>
      </c>
      <c r="K9" s="240">
        <f>H9/25</f>
        <v>12</v>
      </c>
      <c r="L9" s="214">
        <v>16</v>
      </c>
      <c r="M9" s="213">
        <v>5</v>
      </c>
      <c r="N9" s="212">
        <v>10</v>
      </c>
      <c r="O9" s="1"/>
      <c r="P9" s="847">
        <f t="shared" si="0"/>
        <v>0</v>
      </c>
      <c r="Q9" s="843">
        <f t="shared" si="1"/>
        <v>-1</v>
      </c>
    </row>
    <row r="10" spans="1:17" ht="36" customHeight="1">
      <c r="A10" s="22" t="s">
        <v>67</v>
      </c>
      <c r="B10" s="53">
        <v>15</v>
      </c>
      <c r="C10" s="58">
        <v>300</v>
      </c>
      <c r="D10" s="244">
        <v>90</v>
      </c>
      <c r="E10" s="246">
        <v>300</v>
      </c>
      <c r="F10" s="54">
        <v>71</v>
      </c>
      <c r="G10" s="54">
        <v>25</v>
      </c>
      <c r="H10" s="228">
        <v>300</v>
      </c>
      <c r="I10" s="239">
        <v>12</v>
      </c>
      <c r="J10" s="223">
        <v>3</v>
      </c>
      <c r="K10" s="240">
        <v>12</v>
      </c>
      <c r="L10" s="214">
        <v>12</v>
      </c>
      <c r="M10" s="213">
        <v>2</v>
      </c>
      <c r="N10" s="212">
        <v>12</v>
      </c>
      <c r="O10" s="1"/>
      <c r="P10" s="847">
        <f t="shared" si="0"/>
        <v>0</v>
      </c>
      <c r="Q10" s="843">
        <f t="shared" si="1"/>
        <v>1</v>
      </c>
    </row>
    <row r="11" spans="1:17" ht="36" customHeight="1">
      <c r="A11" s="23" t="s">
        <v>68</v>
      </c>
      <c r="B11" s="198">
        <v>14</v>
      </c>
      <c r="C11" s="45">
        <v>400</v>
      </c>
      <c r="D11" s="199">
        <v>120</v>
      </c>
      <c r="E11" s="247">
        <v>400</v>
      </c>
      <c r="F11" s="55">
        <v>95</v>
      </c>
      <c r="G11" s="44">
        <v>0</v>
      </c>
      <c r="H11" s="231">
        <v>0</v>
      </c>
      <c r="I11" s="241">
        <v>15</v>
      </c>
      <c r="J11" s="224">
        <v>4</v>
      </c>
      <c r="K11" s="222">
        <v>0</v>
      </c>
      <c r="L11" s="215">
        <v>16</v>
      </c>
      <c r="M11" s="216">
        <v>4</v>
      </c>
      <c r="N11" s="217">
        <v>0</v>
      </c>
      <c r="O11" s="1"/>
      <c r="P11" s="847">
        <f t="shared" si="0"/>
        <v>-1</v>
      </c>
      <c r="Q11" s="843">
        <f t="shared" si="1"/>
        <v>0</v>
      </c>
    </row>
    <row r="12" spans="1:17" ht="36" customHeight="1" thickBot="1">
      <c r="A12" s="203" t="s">
        <v>72</v>
      </c>
      <c r="B12" s="204">
        <v>10</v>
      </c>
      <c r="C12" s="205">
        <v>252</v>
      </c>
      <c r="D12" s="206">
        <v>30</v>
      </c>
      <c r="E12" s="206">
        <v>252</v>
      </c>
      <c r="F12" s="208">
        <v>68</v>
      </c>
      <c r="G12" s="207">
        <v>27</v>
      </c>
      <c r="H12" s="207">
        <v>175</v>
      </c>
      <c r="I12" s="242">
        <v>9</v>
      </c>
      <c r="J12" s="227">
        <v>1</v>
      </c>
      <c r="K12" s="243">
        <f>H12/25</f>
        <v>7</v>
      </c>
      <c r="L12" s="218">
        <v>9</v>
      </c>
      <c r="M12" s="219">
        <v>1</v>
      </c>
      <c r="N12" s="220">
        <v>8</v>
      </c>
      <c r="O12" s="1"/>
      <c r="P12" s="848">
        <f t="shared" si="0"/>
        <v>0</v>
      </c>
      <c r="Q12" s="844">
        <f t="shared" si="1"/>
        <v>0</v>
      </c>
    </row>
    <row r="13" spans="1:17" ht="36" customHeight="1" thickBot="1" thickTop="1">
      <c r="A13" s="25" t="s">
        <v>69</v>
      </c>
      <c r="B13" s="201">
        <f aca="true" t="shared" si="2" ref="B13:H13">SUM(B3:B12)</f>
        <v>140</v>
      </c>
      <c r="C13" s="201">
        <f t="shared" si="2"/>
        <v>3384</v>
      </c>
      <c r="D13" s="201">
        <f t="shared" si="2"/>
        <v>960</v>
      </c>
      <c r="E13" s="201">
        <f t="shared" si="2"/>
        <v>3364</v>
      </c>
      <c r="F13" s="201">
        <f t="shared" si="2"/>
        <v>834</v>
      </c>
      <c r="G13" s="201">
        <f t="shared" si="2"/>
        <v>233</v>
      </c>
      <c r="H13" s="202">
        <f t="shared" si="2"/>
        <v>2180</v>
      </c>
      <c r="I13" s="202">
        <f aca="true" t="shared" si="3" ref="I13:N13">SUM(I3:I12)</f>
        <v>126</v>
      </c>
      <c r="J13" s="202">
        <f t="shared" si="3"/>
        <v>30</v>
      </c>
      <c r="K13" s="202">
        <f t="shared" si="3"/>
        <v>89.2</v>
      </c>
      <c r="L13" s="202">
        <f t="shared" si="3"/>
        <v>126</v>
      </c>
      <c r="M13" s="202">
        <f t="shared" si="3"/>
        <v>30</v>
      </c>
      <c r="N13" s="202">
        <f t="shared" si="3"/>
        <v>74</v>
      </c>
      <c r="O13" s="189"/>
      <c r="P13" s="845">
        <f t="shared" si="0"/>
        <v>0</v>
      </c>
      <c r="Q13" s="846">
        <f t="shared" si="1"/>
        <v>0</v>
      </c>
    </row>
  </sheetData>
  <sheetProtection/>
  <mergeCells count="3">
    <mergeCell ref="L1:N1"/>
    <mergeCell ref="I1:K1"/>
    <mergeCell ref="P2:Q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&amp;L&amp;Z&amp;F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8.28125" style="0" customWidth="1"/>
    <col min="2" max="2" width="9.421875" style="0" bestFit="1" customWidth="1"/>
    <col min="3" max="3" width="8.140625" style="0" bestFit="1" customWidth="1"/>
    <col min="4" max="4" width="13.00390625" style="0" customWidth="1"/>
    <col min="5" max="5" width="11.8515625" style="0" customWidth="1"/>
    <col min="6" max="7" width="6.421875" style="0" customWidth="1"/>
    <col min="8" max="8" width="14.00390625" style="0" customWidth="1"/>
    <col min="9" max="9" width="14.7109375" style="0" bestFit="1" customWidth="1"/>
    <col min="10" max="11" width="13.140625" style="0" bestFit="1" customWidth="1"/>
    <col min="12" max="12" width="11.140625" style="0" bestFit="1" customWidth="1"/>
    <col min="13" max="13" width="13.140625" style="0" bestFit="1" customWidth="1"/>
    <col min="14" max="14" width="14.7109375" style="0" bestFit="1" customWidth="1"/>
  </cols>
  <sheetData>
    <row r="1" spans="1:14" ht="56.25" customHeight="1" thickBot="1">
      <c r="A1" s="251" t="s">
        <v>136</v>
      </c>
      <c r="B1" s="19" t="s">
        <v>138</v>
      </c>
      <c r="C1" s="19" t="s">
        <v>139</v>
      </c>
      <c r="D1" s="977" t="s">
        <v>140</v>
      </c>
      <c r="E1" s="977"/>
      <c r="F1" s="252" t="s">
        <v>86</v>
      </c>
      <c r="G1" s="253" t="s">
        <v>87</v>
      </c>
      <c r="H1" s="254" t="s">
        <v>141</v>
      </c>
      <c r="I1" s="978" t="s">
        <v>142</v>
      </c>
      <c r="J1" s="979"/>
      <c r="K1" s="979"/>
      <c r="L1" s="979"/>
      <c r="M1" s="979"/>
      <c r="N1" s="980"/>
    </row>
    <row r="2" spans="1:14" ht="15" thickBot="1">
      <c r="A2" s="255" t="s">
        <v>71</v>
      </c>
      <c r="B2" s="256"/>
      <c r="C2" s="256"/>
      <c r="D2" s="257" t="s">
        <v>0</v>
      </c>
      <c r="E2" s="257" t="s">
        <v>70</v>
      </c>
      <c r="F2" s="258" t="s">
        <v>143</v>
      </c>
      <c r="G2" s="259" t="s">
        <v>143</v>
      </c>
      <c r="H2" s="309"/>
      <c r="I2" s="260" t="s">
        <v>144</v>
      </c>
      <c r="J2" s="312" t="s">
        <v>145</v>
      </c>
      <c r="K2" s="312" t="s">
        <v>146</v>
      </c>
      <c r="L2" s="312" t="s">
        <v>87</v>
      </c>
      <c r="M2" s="313" t="s">
        <v>147</v>
      </c>
      <c r="N2" s="314" t="s">
        <v>148</v>
      </c>
    </row>
    <row r="3" spans="1:14" ht="27" customHeight="1" thickTop="1">
      <c r="A3" s="261" t="s">
        <v>60</v>
      </c>
      <c r="B3" s="57">
        <v>14</v>
      </c>
      <c r="C3" s="48">
        <v>410</v>
      </c>
      <c r="D3" s="237">
        <v>13</v>
      </c>
      <c r="E3" s="299">
        <v>4</v>
      </c>
      <c r="F3" s="302">
        <v>75</v>
      </c>
      <c r="G3" s="303">
        <v>23</v>
      </c>
      <c r="H3" s="301">
        <v>14</v>
      </c>
      <c r="I3" s="262">
        <f aca="true" t="shared" si="0" ref="I3:I12">D3*$D$15</f>
        <v>2340</v>
      </c>
      <c r="J3" s="263">
        <f aca="true" t="shared" si="1" ref="J3:J12">E3*$D$16</f>
        <v>280</v>
      </c>
      <c r="K3" s="263">
        <f aca="true" t="shared" si="2" ref="K3:K12">3*F3*$D$17</f>
        <v>258.75</v>
      </c>
      <c r="L3" s="263">
        <f aca="true" t="shared" si="3" ref="L3:L12">G3*$D$18</f>
        <v>0</v>
      </c>
      <c r="M3" s="264">
        <f>H3*6*$D$19</f>
        <v>282.5112107623318</v>
      </c>
      <c r="N3" s="315">
        <f>SUM(I3:M3)</f>
        <v>3161.2612107623318</v>
      </c>
    </row>
    <row r="4" spans="1:14" ht="27" customHeight="1">
      <c r="A4" s="265" t="s">
        <v>61</v>
      </c>
      <c r="B4" s="57">
        <v>8</v>
      </c>
      <c r="C4" s="48">
        <v>200</v>
      </c>
      <c r="D4" s="237">
        <v>8</v>
      </c>
      <c r="E4" s="299">
        <v>2</v>
      </c>
      <c r="F4" s="302">
        <v>38</v>
      </c>
      <c r="G4" s="303">
        <v>8</v>
      </c>
      <c r="H4" s="301">
        <v>8</v>
      </c>
      <c r="I4" s="266">
        <f t="shared" si="0"/>
        <v>1440</v>
      </c>
      <c r="J4" s="267">
        <f t="shared" si="1"/>
        <v>140</v>
      </c>
      <c r="K4" s="267">
        <f t="shared" si="2"/>
        <v>131.1</v>
      </c>
      <c r="L4" s="267">
        <f t="shared" si="3"/>
        <v>0</v>
      </c>
      <c r="M4" s="268">
        <f aca="true" t="shared" si="4" ref="M4:M12">H4*6*$D$19</f>
        <v>161.43497757847533</v>
      </c>
      <c r="N4" s="315">
        <f>SUM(I4:M4)</f>
        <v>1872.5349775784753</v>
      </c>
    </row>
    <row r="5" spans="1:14" ht="27" customHeight="1">
      <c r="A5" s="265" t="s">
        <v>62</v>
      </c>
      <c r="B5" s="53">
        <v>14</v>
      </c>
      <c r="C5" s="49">
        <v>325</v>
      </c>
      <c r="D5" s="237">
        <v>13</v>
      </c>
      <c r="E5" s="299">
        <v>5</v>
      </c>
      <c r="F5" s="302">
        <v>80</v>
      </c>
      <c r="G5" s="303">
        <v>0</v>
      </c>
      <c r="H5" s="301">
        <v>0</v>
      </c>
      <c r="I5" s="269">
        <f t="shared" si="0"/>
        <v>2340</v>
      </c>
      <c r="J5" s="270">
        <f t="shared" si="1"/>
        <v>350</v>
      </c>
      <c r="K5" s="270">
        <f t="shared" si="2"/>
        <v>276</v>
      </c>
      <c r="L5" s="267">
        <f t="shared" si="3"/>
        <v>0</v>
      </c>
      <c r="M5" s="268">
        <f t="shared" si="4"/>
        <v>0</v>
      </c>
      <c r="N5" s="315">
        <f>SUM(I5:M5)</f>
        <v>2966</v>
      </c>
    </row>
    <row r="6" spans="1:14" ht="27" customHeight="1">
      <c r="A6" s="265" t="s">
        <v>63</v>
      </c>
      <c r="B6" s="53">
        <v>12</v>
      </c>
      <c r="C6" s="49">
        <v>315</v>
      </c>
      <c r="D6" s="237">
        <v>13</v>
      </c>
      <c r="E6" s="300">
        <v>2</v>
      </c>
      <c r="F6" s="302">
        <v>84</v>
      </c>
      <c r="G6" s="304">
        <v>50</v>
      </c>
      <c r="H6" s="301">
        <v>11</v>
      </c>
      <c r="I6" s="269">
        <f t="shared" si="0"/>
        <v>2340</v>
      </c>
      <c r="J6" s="270">
        <f t="shared" si="1"/>
        <v>140</v>
      </c>
      <c r="K6" s="270">
        <f t="shared" si="2"/>
        <v>289.79999999999995</v>
      </c>
      <c r="L6" s="267">
        <f t="shared" si="3"/>
        <v>0</v>
      </c>
      <c r="M6" s="268">
        <f t="shared" si="4"/>
        <v>221.97309417040358</v>
      </c>
      <c r="N6" s="315">
        <f>SUM(I6:M6)</f>
        <v>2991.773094170404</v>
      </c>
    </row>
    <row r="7" spans="1:14" ht="27" customHeight="1">
      <c r="A7" s="265" t="s">
        <v>64</v>
      </c>
      <c r="B7" s="53">
        <v>22</v>
      </c>
      <c r="C7" s="51">
        <v>557</v>
      </c>
      <c r="D7" s="238">
        <v>18</v>
      </c>
      <c r="E7" s="238">
        <v>5</v>
      </c>
      <c r="F7" s="302">
        <v>160</v>
      </c>
      <c r="G7" s="304">
        <v>48</v>
      </c>
      <c r="H7" s="222">
        <v>25.2</v>
      </c>
      <c r="I7" s="269">
        <f t="shared" si="0"/>
        <v>3240</v>
      </c>
      <c r="J7" s="270">
        <f t="shared" si="1"/>
        <v>350</v>
      </c>
      <c r="K7" s="270">
        <f t="shared" si="2"/>
        <v>552</v>
      </c>
      <c r="L7" s="267">
        <f t="shared" si="3"/>
        <v>0</v>
      </c>
      <c r="M7" s="268">
        <f t="shared" si="4"/>
        <v>508.5201793721973</v>
      </c>
      <c r="N7" s="315">
        <f aca="true" t="shared" si="5" ref="N7:N13">SUM(I7:M7)</f>
        <v>4650.520179372197</v>
      </c>
    </row>
    <row r="8" spans="1:14" ht="27" customHeight="1">
      <c r="A8" s="265" t="s">
        <v>65</v>
      </c>
      <c r="B8" s="53">
        <v>13</v>
      </c>
      <c r="C8" s="46">
        <v>230</v>
      </c>
      <c r="D8" s="239">
        <v>9</v>
      </c>
      <c r="E8" s="239">
        <v>0</v>
      </c>
      <c r="F8" s="305">
        <v>60</v>
      </c>
      <c r="G8" s="306">
        <v>20</v>
      </c>
      <c r="H8" s="240">
        <v>0</v>
      </c>
      <c r="I8" s="269">
        <f t="shared" si="0"/>
        <v>1620</v>
      </c>
      <c r="J8" s="270">
        <f t="shared" si="1"/>
        <v>0</v>
      </c>
      <c r="K8" s="270">
        <f t="shared" si="2"/>
        <v>206.99999999999997</v>
      </c>
      <c r="L8" s="267">
        <f t="shared" si="3"/>
        <v>0</v>
      </c>
      <c r="M8" s="268">
        <f t="shared" si="4"/>
        <v>0</v>
      </c>
      <c r="N8" s="315">
        <f t="shared" si="5"/>
        <v>1827</v>
      </c>
    </row>
    <row r="9" spans="1:14" ht="27" customHeight="1">
      <c r="A9" s="271" t="s">
        <v>66</v>
      </c>
      <c r="B9" s="195">
        <v>18</v>
      </c>
      <c r="C9" s="43">
        <v>395</v>
      </c>
      <c r="D9" s="239">
        <v>16</v>
      </c>
      <c r="E9" s="239">
        <v>4</v>
      </c>
      <c r="F9" s="307">
        <v>103</v>
      </c>
      <c r="G9" s="308">
        <v>32</v>
      </c>
      <c r="H9" s="240">
        <v>12</v>
      </c>
      <c r="I9" s="269">
        <f t="shared" si="0"/>
        <v>2880</v>
      </c>
      <c r="J9" s="270">
        <f t="shared" si="1"/>
        <v>280</v>
      </c>
      <c r="K9" s="270">
        <f t="shared" si="2"/>
        <v>355.34999999999997</v>
      </c>
      <c r="L9" s="270">
        <f t="shared" si="3"/>
        <v>0</v>
      </c>
      <c r="M9" s="272">
        <f t="shared" si="4"/>
        <v>242.152466367713</v>
      </c>
      <c r="N9" s="315">
        <f t="shared" si="5"/>
        <v>3757.5024663677127</v>
      </c>
    </row>
    <row r="10" spans="1:14" ht="27" customHeight="1">
      <c r="A10" s="265" t="s">
        <v>67</v>
      </c>
      <c r="B10" s="53">
        <v>15</v>
      </c>
      <c r="C10" s="58">
        <v>300</v>
      </c>
      <c r="D10" s="239">
        <v>12</v>
      </c>
      <c r="E10" s="239">
        <v>3</v>
      </c>
      <c r="F10" s="302">
        <v>71</v>
      </c>
      <c r="G10" s="303">
        <v>25</v>
      </c>
      <c r="H10" s="240">
        <v>12</v>
      </c>
      <c r="I10" s="269">
        <f t="shared" si="0"/>
        <v>2160</v>
      </c>
      <c r="J10" s="270">
        <f t="shared" si="1"/>
        <v>210</v>
      </c>
      <c r="K10" s="270">
        <f t="shared" si="2"/>
        <v>244.95</v>
      </c>
      <c r="L10" s="270">
        <f t="shared" si="3"/>
        <v>0</v>
      </c>
      <c r="M10" s="272">
        <f t="shared" si="4"/>
        <v>242.152466367713</v>
      </c>
      <c r="N10" s="315">
        <f t="shared" si="5"/>
        <v>2857.1024663677126</v>
      </c>
    </row>
    <row r="11" spans="1:14" ht="27" customHeight="1">
      <c r="A11" s="265" t="s">
        <v>68</v>
      </c>
      <c r="B11" s="198">
        <v>14</v>
      </c>
      <c r="C11" s="45">
        <v>400</v>
      </c>
      <c r="D11" s="241">
        <v>15</v>
      </c>
      <c r="E11" s="241">
        <v>4</v>
      </c>
      <c r="F11" s="305">
        <v>95</v>
      </c>
      <c r="G11" s="306">
        <v>0</v>
      </c>
      <c r="H11" s="222">
        <v>0</v>
      </c>
      <c r="I11" s="269">
        <f t="shared" si="0"/>
        <v>2700</v>
      </c>
      <c r="J11" s="270">
        <f t="shared" si="1"/>
        <v>280</v>
      </c>
      <c r="K11" s="270">
        <f t="shared" si="2"/>
        <v>327.75</v>
      </c>
      <c r="L11" s="270">
        <f t="shared" si="3"/>
        <v>0</v>
      </c>
      <c r="M11" s="272">
        <f t="shared" si="4"/>
        <v>0</v>
      </c>
      <c r="N11" s="315">
        <f t="shared" si="5"/>
        <v>3307.75</v>
      </c>
    </row>
    <row r="12" spans="1:14" ht="27" customHeight="1" thickBot="1">
      <c r="A12" s="273" t="s">
        <v>149</v>
      </c>
      <c r="B12" s="204">
        <v>10</v>
      </c>
      <c r="C12" s="205">
        <v>252</v>
      </c>
      <c r="D12" s="242">
        <v>9</v>
      </c>
      <c r="E12" s="242">
        <v>1</v>
      </c>
      <c r="F12" s="310">
        <v>68</v>
      </c>
      <c r="G12" s="311">
        <v>27</v>
      </c>
      <c r="H12" s="243">
        <v>7</v>
      </c>
      <c r="I12" s="274">
        <f t="shared" si="0"/>
        <v>1620</v>
      </c>
      <c r="J12" s="275">
        <f t="shared" si="1"/>
        <v>70</v>
      </c>
      <c r="K12" s="276">
        <f t="shared" si="2"/>
        <v>234.6</v>
      </c>
      <c r="L12" s="276">
        <f t="shared" si="3"/>
        <v>0</v>
      </c>
      <c r="M12" s="277">
        <f t="shared" si="4"/>
        <v>141.2556053811659</v>
      </c>
      <c r="N12" s="316">
        <f t="shared" si="5"/>
        <v>2065.855605381166</v>
      </c>
    </row>
    <row r="13" spans="1:14" ht="27" customHeight="1" thickBot="1" thickTop="1">
      <c r="A13" s="278" t="s">
        <v>69</v>
      </c>
      <c r="B13" s="279">
        <f aca="true" t="shared" si="6" ref="B13:H13">SUM(B3:B12)</f>
        <v>140</v>
      </c>
      <c r="C13" s="279">
        <f t="shared" si="6"/>
        <v>3384</v>
      </c>
      <c r="D13" s="280">
        <f t="shared" si="6"/>
        <v>126</v>
      </c>
      <c r="E13" s="280">
        <f t="shared" si="6"/>
        <v>30</v>
      </c>
      <c r="F13" s="201">
        <f t="shared" si="6"/>
        <v>834</v>
      </c>
      <c r="G13" s="201">
        <f t="shared" si="6"/>
        <v>233</v>
      </c>
      <c r="H13" s="281">
        <f t="shared" si="6"/>
        <v>89.2</v>
      </c>
      <c r="I13" s="282">
        <f>SUM(I3:I12)</f>
        <v>22680</v>
      </c>
      <c r="J13" s="283">
        <f>SUM(J3:J12)</f>
        <v>2100</v>
      </c>
      <c r="K13" s="283">
        <f>SUM(K3:K12)</f>
        <v>2877.2999999999997</v>
      </c>
      <c r="L13" s="283">
        <f>SUM(L3:L12)</f>
        <v>0</v>
      </c>
      <c r="M13" s="284">
        <f>SUM(M3:M12)</f>
        <v>1800</v>
      </c>
      <c r="N13" s="317">
        <f t="shared" si="5"/>
        <v>29457.3</v>
      </c>
    </row>
    <row r="14" ht="15.75" customHeight="1" thickBot="1"/>
    <row r="15" spans="1:14" ht="24.75" customHeight="1">
      <c r="A15" s="285" t="s">
        <v>150</v>
      </c>
      <c r="B15" s="286"/>
      <c r="C15" s="286"/>
      <c r="D15" s="287">
        <v>180</v>
      </c>
      <c r="F15" s="981" t="s">
        <v>157</v>
      </c>
      <c r="G15" s="981"/>
      <c r="H15" s="981"/>
      <c r="I15" s="981"/>
      <c r="J15" s="981"/>
      <c r="K15" s="981"/>
      <c r="L15" s="981"/>
      <c r="M15" s="981"/>
      <c r="N15" s="981"/>
    </row>
    <row r="16" spans="1:14" ht="24.75" customHeight="1">
      <c r="A16" s="288" t="s">
        <v>151</v>
      </c>
      <c r="B16" s="1"/>
      <c r="C16" s="1"/>
      <c r="D16" s="289">
        <v>70</v>
      </c>
      <c r="F16" s="981"/>
      <c r="G16" s="981"/>
      <c r="H16" s="981"/>
      <c r="I16" s="981"/>
      <c r="J16" s="981"/>
      <c r="K16" s="981"/>
      <c r="L16" s="981"/>
      <c r="M16" s="981"/>
      <c r="N16" s="981"/>
    </row>
    <row r="17" spans="1:14" ht="24.75" customHeight="1">
      <c r="A17" s="290" t="s">
        <v>152</v>
      </c>
      <c r="B17" s="291" t="s">
        <v>153</v>
      </c>
      <c r="C17" s="184"/>
      <c r="D17" s="318">
        <v>1.15</v>
      </c>
      <c r="F17" s="981"/>
      <c r="G17" s="981"/>
      <c r="H17" s="981"/>
      <c r="I17" s="981"/>
      <c r="J17" s="981"/>
      <c r="K17" s="981"/>
      <c r="L17" s="981"/>
      <c r="M17" s="981"/>
      <c r="N17" s="981"/>
    </row>
    <row r="18" spans="1:14" ht="24.75" customHeight="1">
      <c r="A18" s="293" t="s">
        <v>154</v>
      </c>
      <c r="B18" s="291" t="s">
        <v>153</v>
      </c>
      <c r="C18" s="184"/>
      <c r="D18" s="292">
        <v>0</v>
      </c>
      <c r="F18" s="981"/>
      <c r="G18" s="981"/>
      <c r="H18" s="981"/>
      <c r="I18" s="981"/>
      <c r="J18" s="981"/>
      <c r="K18" s="981"/>
      <c r="L18" s="981"/>
      <c r="M18" s="981"/>
      <c r="N18" s="981"/>
    </row>
    <row r="19" spans="1:4" ht="24.75" customHeight="1">
      <c r="A19" s="290" t="s">
        <v>155</v>
      </c>
      <c r="B19" s="291" t="s">
        <v>153</v>
      </c>
      <c r="C19" s="184"/>
      <c r="D19" s="319">
        <f>D20/H13</f>
        <v>3.3632286995515694</v>
      </c>
    </row>
    <row r="20" spans="1:4" ht="24.75" customHeight="1" thickBot="1">
      <c r="A20" s="294" t="s">
        <v>156</v>
      </c>
      <c r="B20" s="295" t="s">
        <v>153</v>
      </c>
      <c r="C20" s="185"/>
      <c r="D20" s="296">
        <v>300</v>
      </c>
    </row>
    <row r="21" ht="14.25">
      <c r="A21" s="297"/>
    </row>
    <row r="22" ht="12.75">
      <c r="D22" s="298"/>
    </row>
  </sheetData>
  <sheetProtection/>
  <mergeCells count="3">
    <mergeCell ref="D1:E1"/>
    <mergeCell ref="I1:N1"/>
    <mergeCell ref="F15:N1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4">
      <selection activeCell="N60" sqref="N60"/>
    </sheetView>
  </sheetViews>
  <sheetFormatPr defaultColWidth="14.421875" defaultRowHeight="15.75" customHeight="1"/>
  <cols>
    <col min="1" max="1" width="16.28125" style="0" customWidth="1"/>
    <col min="2" max="11" width="11.421875" style="0" customWidth="1"/>
    <col min="12" max="12" width="9.7109375" style="0" customWidth="1"/>
    <col min="13" max="13" width="2.00390625" style="0" customWidth="1"/>
  </cols>
  <sheetData>
    <row r="1" spans="1:11" ht="32.25" customHeight="1" thickBot="1">
      <c r="A1" s="982" t="s">
        <v>215</v>
      </c>
      <c r="B1" s="983"/>
      <c r="C1" s="983"/>
      <c r="D1" s="983"/>
      <c r="E1" s="983"/>
      <c r="F1" s="983"/>
      <c r="G1" s="983"/>
      <c r="H1" s="983"/>
      <c r="I1" s="983"/>
      <c r="J1" s="983"/>
      <c r="K1" s="984"/>
    </row>
    <row r="3" spans="4:14" ht="15.75" customHeight="1" thickBot="1">
      <c r="D3" s="336"/>
      <c r="E3" s="985"/>
      <c r="F3" s="985"/>
      <c r="G3" s="985"/>
      <c r="H3" s="985"/>
      <c r="I3" s="985"/>
      <c r="J3" s="985"/>
      <c r="N3" s="459"/>
    </row>
    <row r="4" spans="2:14" ht="15.75" customHeight="1" thickTop="1">
      <c r="B4" s="337">
        <v>57</v>
      </c>
      <c r="C4" s="338">
        <v>49</v>
      </c>
      <c r="D4" s="338">
        <v>41</v>
      </c>
      <c r="E4" s="339">
        <v>33</v>
      </c>
      <c r="F4" s="340">
        <v>25</v>
      </c>
      <c r="G4" s="340">
        <v>17</v>
      </c>
      <c r="H4" s="340">
        <v>9</v>
      </c>
      <c r="I4" s="341">
        <v>1</v>
      </c>
      <c r="N4" s="459"/>
    </row>
    <row r="5" spans="2:14" ht="15.75" customHeight="1" thickBot="1">
      <c r="B5" s="342" t="s">
        <v>172</v>
      </c>
      <c r="C5" s="343" t="s">
        <v>184</v>
      </c>
      <c r="D5" s="343" t="s">
        <v>184</v>
      </c>
      <c r="E5" s="344" t="s">
        <v>173</v>
      </c>
      <c r="F5" s="344" t="s">
        <v>173</v>
      </c>
      <c r="G5" s="345" t="s">
        <v>174</v>
      </c>
      <c r="H5" s="346" t="s">
        <v>175</v>
      </c>
      <c r="I5" s="347" t="s">
        <v>175</v>
      </c>
      <c r="N5" s="459"/>
    </row>
    <row r="6" spans="2:14" ht="15.75" customHeight="1" thickTop="1">
      <c r="B6" s="348">
        <v>58</v>
      </c>
      <c r="C6" s="349">
        <v>50</v>
      </c>
      <c r="D6" s="350">
        <v>42</v>
      </c>
      <c r="E6" s="349">
        <v>34</v>
      </c>
      <c r="F6" s="349">
        <v>26</v>
      </c>
      <c r="G6" s="351">
        <v>18</v>
      </c>
      <c r="H6" s="352">
        <v>10</v>
      </c>
      <c r="I6" s="353">
        <v>2</v>
      </c>
      <c r="N6" s="459"/>
    </row>
    <row r="7" spans="2:14" ht="15.75" customHeight="1" thickBot="1">
      <c r="B7" s="342" t="s">
        <v>172</v>
      </c>
      <c r="C7" s="354" t="s">
        <v>184</v>
      </c>
      <c r="D7" s="354" t="s">
        <v>184</v>
      </c>
      <c r="E7" s="355" t="s">
        <v>173</v>
      </c>
      <c r="F7" s="355" t="s">
        <v>173</v>
      </c>
      <c r="G7" s="356" t="s">
        <v>174</v>
      </c>
      <c r="H7" s="356" t="s">
        <v>174</v>
      </c>
      <c r="I7" s="347" t="s">
        <v>175</v>
      </c>
      <c r="J7" s="357"/>
      <c r="N7" s="459"/>
    </row>
    <row r="8" spans="2:14" ht="15.75" customHeight="1" thickTop="1">
      <c r="B8" s="337">
        <v>59</v>
      </c>
      <c r="C8" s="338">
        <v>51</v>
      </c>
      <c r="D8" s="358">
        <v>43</v>
      </c>
      <c r="E8" s="338">
        <v>35</v>
      </c>
      <c r="F8" s="338">
        <v>27</v>
      </c>
      <c r="G8" s="340">
        <v>19</v>
      </c>
      <c r="H8" s="340">
        <v>11</v>
      </c>
      <c r="I8" s="341">
        <v>3</v>
      </c>
      <c r="J8" s="357"/>
      <c r="N8" s="459"/>
    </row>
    <row r="9" spans="2:14" ht="15.75" customHeight="1" thickBot="1">
      <c r="B9" s="342" t="s">
        <v>172</v>
      </c>
      <c r="C9" s="343" t="s">
        <v>184</v>
      </c>
      <c r="D9" s="343" t="s">
        <v>184</v>
      </c>
      <c r="E9" s="344" t="s">
        <v>173</v>
      </c>
      <c r="F9" s="344" t="s">
        <v>173</v>
      </c>
      <c r="G9" s="345" t="s">
        <v>174</v>
      </c>
      <c r="H9" s="345" t="s">
        <v>174</v>
      </c>
      <c r="I9" s="347" t="s">
        <v>175</v>
      </c>
      <c r="J9" s="357"/>
      <c r="N9" s="459"/>
    </row>
    <row r="10" spans="2:14" ht="15.75" customHeight="1" thickTop="1">
      <c r="B10" s="348">
        <v>60</v>
      </c>
      <c r="C10" s="349">
        <v>52</v>
      </c>
      <c r="D10" s="350">
        <v>44</v>
      </c>
      <c r="E10" s="349">
        <v>36</v>
      </c>
      <c r="F10" s="352">
        <v>28</v>
      </c>
      <c r="G10" s="351">
        <v>20</v>
      </c>
      <c r="H10" s="351">
        <v>12</v>
      </c>
      <c r="I10" s="353">
        <v>4</v>
      </c>
      <c r="J10" s="357"/>
      <c r="N10" s="459"/>
    </row>
    <row r="11" spans="2:14" ht="15.75" customHeight="1" thickBot="1">
      <c r="B11" s="342" t="s">
        <v>172</v>
      </c>
      <c r="C11" s="354" t="s">
        <v>184</v>
      </c>
      <c r="D11" s="354" t="s">
        <v>184</v>
      </c>
      <c r="E11" s="355" t="s">
        <v>173</v>
      </c>
      <c r="F11" s="355" t="s">
        <v>173</v>
      </c>
      <c r="G11" s="356" t="s">
        <v>174</v>
      </c>
      <c r="H11" s="356" t="s">
        <v>174</v>
      </c>
      <c r="I11" s="347" t="s">
        <v>175</v>
      </c>
      <c r="J11" s="357"/>
      <c r="N11" s="459"/>
    </row>
    <row r="12" spans="2:14" ht="15.75" customHeight="1" thickTop="1">
      <c r="B12" s="337">
        <v>61</v>
      </c>
      <c r="C12" s="338">
        <v>53</v>
      </c>
      <c r="D12" s="358">
        <v>45</v>
      </c>
      <c r="E12" s="338">
        <v>37</v>
      </c>
      <c r="F12" s="338">
        <v>29</v>
      </c>
      <c r="G12" s="340">
        <v>21</v>
      </c>
      <c r="H12" s="339">
        <v>13</v>
      </c>
      <c r="I12" s="341">
        <v>5</v>
      </c>
      <c r="J12" s="357"/>
      <c r="N12" s="459"/>
    </row>
    <row r="13" spans="2:14" ht="15.75" customHeight="1" thickBot="1">
      <c r="B13" s="342" t="s">
        <v>172</v>
      </c>
      <c r="C13" s="354" t="s">
        <v>184</v>
      </c>
      <c r="D13" s="343" t="s">
        <v>184</v>
      </c>
      <c r="E13" s="344" t="s">
        <v>173</v>
      </c>
      <c r="F13" s="344" t="s">
        <v>173</v>
      </c>
      <c r="G13" s="345" t="s">
        <v>174</v>
      </c>
      <c r="H13" s="345" t="s">
        <v>174</v>
      </c>
      <c r="I13" s="347" t="s">
        <v>175</v>
      </c>
      <c r="J13" s="357"/>
      <c r="N13" s="459"/>
    </row>
    <row r="14" spans="2:14" ht="15.75" customHeight="1" thickTop="1">
      <c r="B14" s="348">
        <v>62</v>
      </c>
      <c r="C14" s="349">
        <v>54</v>
      </c>
      <c r="D14" s="350">
        <v>46</v>
      </c>
      <c r="E14" s="349">
        <v>38</v>
      </c>
      <c r="F14" s="349">
        <v>30</v>
      </c>
      <c r="G14" s="351">
        <v>22</v>
      </c>
      <c r="H14" s="351">
        <v>14</v>
      </c>
      <c r="I14" s="353">
        <v>6</v>
      </c>
      <c r="J14" s="359"/>
      <c r="K14" s="359"/>
      <c r="N14" s="459"/>
    </row>
    <row r="15" spans="2:11" ht="15.75" customHeight="1" thickBot="1">
      <c r="B15" s="360" t="s">
        <v>176</v>
      </c>
      <c r="C15" s="361" t="s">
        <v>172</v>
      </c>
      <c r="D15" s="354" t="s">
        <v>184</v>
      </c>
      <c r="E15" s="344" t="s">
        <v>173</v>
      </c>
      <c r="F15" s="355" t="s">
        <v>173</v>
      </c>
      <c r="G15" s="345" t="s">
        <v>174</v>
      </c>
      <c r="H15" s="356" t="s">
        <v>174</v>
      </c>
      <c r="I15" s="347" t="s">
        <v>175</v>
      </c>
      <c r="J15" s="359"/>
      <c r="K15" s="359"/>
    </row>
    <row r="16" spans="2:11" ht="15.75" customHeight="1" thickTop="1">
      <c r="B16" s="337">
        <v>63</v>
      </c>
      <c r="C16" s="338">
        <v>55</v>
      </c>
      <c r="D16" s="358">
        <v>47</v>
      </c>
      <c r="E16" s="338">
        <v>39</v>
      </c>
      <c r="F16" s="340">
        <v>31</v>
      </c>
      <c r="G16" s="340">
        <v>23</v>
      </c>
      <c r="H16" s="339">
        <v>15</v>
      </c>
      <c r="I16" s="341">
        <v>7</v>
      </c>
      <c r="J16" s="359"/>
      <c r="K16" s="359"/>
    </row>
    <row r="17" spans="2:11" ht="15.75" customHeight="1" thickBot="1">
      <c r="B17" s="362" t="s">
        <v>177</v>
      </c>
      <c r="C17" s="361" t="s">
        <v>172</v>
      </c>
      <c r="D17" s="343" t="s">
        <v>184</v>
      </c>
      <c r="E17" s="343" t="s">
        <v>184</v>
      </c>
      <c r="F17" s="344" t="s">
        <v>173</v>
      </c>
      <c r="G17" s="344" t="s">
        <v>173</v>
      </c>
      <c r="H17" s="345" t="s">
        <v>174</v>
      </c>
      <c r="I17" s="347" t="s">
        <v>175</v>
      </c>
      <c r="J17" s="359"/>
      <c r="K17" s="359"/>
    </row>
    <row r="18" spans="2:11" ht="15.75" customHeight="1" thickTop="1">
      <c r="B18" s="348">
        <v>64</v>
      </c>
      <c r="C18" s="349">
        <v>56</v>
      </c>
      <c r="D18" s="350">
        <v>48</v>
      </c>
      <c r="E18" s="349">
        <v>40</v>
      </c>
      <c r="F18" s="349">
        <v>32</v>
      </c>
      <c r="G18" s="351">
        <v>24</v>
      </c>
      <c r="H18" s="351">
        <v>16</v>
      </c>
      <c r="I18" s="353">
        <v>8</v>
      </c>
      <c r="J18" s="359"/>
      <c r="K18" s="359"/>
    </row>
    <row r="19" spans="2:11" ht="15.75" customHeight="1" thickBot="1">
      <c r="B19" s="363" t="s">
        <v>177</v>
      </c>
      <c r="C19" s="364" t="s">
        <v>172</v>
      </c>
      <c r="D19" s="354" t="s">
        <v>184</v>
      </c>
      <c r="E19" s="354" t="s">
        <v>184</v>
      </c>
      <c r="F19" s="355" t="s">
        <v>173</v>
      </c>
      <c r="G19" s="355" t="s">
        <v>173</v>
      </c>
      <c r="H19" s="356" t="s">
        <v>174</v>
      </c>
      <c r="I19" s="347" t="s">
        <v>175</v>
      </c>
      <c r="J19" s="359"/>
      <c r="K19" s="359"/>
    </row>
    <row r="20" spans="2:11" ht="15.75" customHeight="1" thickBot="1" thickTop="1">
      <c r="B20" s="365"/>
      <c r="C20" s="366"/>
      <c r="D20" s="367"/>
      <c r="E20" s="367"/>
      <c r="F20" s="367"/>
      <c r="G20" s="367"/>
      <c r="H20" s="367"/>
      <c r="I20" s="368"/>
      <c r="J20" s="359"/>
      <c r="K20" s="359"/>
    </row>
    <row r="21" spans="4:10" ht="15.75" customHeight="1" thickTop="1">
      <c r="D21" s="369"/>
      <c r="J21" s="370"/>
    </row>
    <row r="22" spans="4:10" ht="15.75" customHeight="1">
      <c r="D22" s="371"/>
      <c r="F22">
        <v>62</v>
      </c>
      <c r="J22" s="371"/>
    </row>
    <row r="23" ht="39" customHeight="1" thickBot="1"/>
    <row r="24" spans="1:11" ht="32.25" customHeight="1" thickBot="1">
      <c r="A24" s="986" t="s">
        <v>214</v>
      </c>
      <c r="B24" s="987"/>
      <c r="C24" s="987"/>
      <c r="D24" s="987"/>
      <c r="E24" s="987"/>
      <c r="F24" s="987"/>
      <c r="G24" s="987"/>
      <c r="H24" s="987"/>
      <c r="I24" s="987"/>
      <c r="J24" s="987"/>
      <c r="K24" s="988"/>
    </row>
    <row r="26" spans="5:10" ht="15.75" customHeight="1" thickBot="1">
      <c r="E26" s="985"/>
      <c r="F26" s="985"/>
      <c r="G26" s="985"/>
      <c r="H26" s="985"/>
      <c r="I26" s="985"/>
      <c r="J26" s="985"/>
    </row>
    <row r="27" spans="4:11" ht="13.5" customHeight="1" thickTop="1">
      <c r="D27" s="372">
        <v>65</v>
      </c>
      <c r="E27" s="373">
        <v>73</v>
      </c>
      <c r="F27" s="374">
        <v>81</v>
      </c>
      <c r="G27" s="375">
        <v>89</v>
      </c>
      <c r="H27" s="376">
        <v>97</v>
      </c>
      <c r="I27" s="377">
        <v>105</v>
      </c>
      <c r="J27" s="376">
        <v>113</v>
      </c>
      <c r="K27" s="378">
        <v>121</v>
      </c>
    </row>
    <row r="28" spans="4:11" ht="13.5" customHeight="1" thickBot="1">
      <c r="D28" s="379" t="s">
        <v>178</v>
      </c>
      <c r="E28" s="380" t="s">
        <v>178</v>
      </c>
      <c r="F28" s="360" t="s">
        <v>176</v>
      </c>
      <c r="G28" s="381" t="s">
        <v>179</v>
      </c>
      <c r="H28" s="381" t="s">
        <v>179</v>
      </c>
      <c r="I28" s="381" t="s">
        <v>179</v>
      </c>
      <c r="J28" s="416" t="s">
        <v>185</v>
      </c>
      <c r="K28" s="382" t="s">
        <v>186</v>
      </c>
    </row>
    <row r="29" spans="4:11" ht="13.5" customHeight="1" thickTop="1">
      <c r="D29" s="383">
        <v>66</v>
      </c>
      <c r="E29" s="384">
        <v>74</v>
      </c>
      <c r="F29" s="385">
        <v>82</v>
      </c>
      <c r="G29" s="385">
        <v>90</v>
      </c>
      <c r="H29" s="386">
        <v>98</v>
      </c>
      <c r="I29" s="387">
        <v>106</v>
      </c>
      <c r="J29" s="386">
        <v>114</v>
      </c>
      <c r="K29" s="388">
        <v>122</v>
      </c>
    </row>
    <row r="30" spans="3:11" ht="13.5" customHeight="1" thickBot="1">
      <c r="C30" s="389"/>
      <c r="D30" s="379" t="s">
        <v>178</v>
      </c>
      <c r="E30" s="380" t="s">
        <v>178</v>
      </c>
      <c r="F30" s="360" t="s">
        <v>176</v>
      </c>
      <c r="G30" s="381" t="s">
        <v>179</v>
      </c>
      <c r="H30" s="381" t="s">
        <v>179</v>
      </c>
      <c r="I30" s="381" t="s">
        <v>179</v>
      </c>
      <c r="J30" s="416" t="s">
        <v>185</v>
      </c>
      <c r="K30" s="382" t="s">
        <v>186</v>
      </c>
    </row>
    <row r="31" spans="3:11" ht="13.5" customHeight="1" thickTop="1">
      <c r="C31" s="389"/>
      <c r="D31" s="383">
        <v>67</v>
      </c>
      <c r="E31" s="390">
        <v>75</v>
      </c>
      <c r="F31" s="385">
        <v>83</v>
      </c>
      <c r="G31" s="386">
        <v>91</v>
      </c>
      <c r="H31" s="386">
        <v>99</v>
      </c>
      <c r="I31" s="387">
        <v>107</v>
      </c>
      <c r="J31" s="386">
        <v>115</v>
      </c>
      <c r="K31" s="388">
        <v>123</v>
      </c>
    </row>
    <row r="32" spans="3:11" ht="13.5" customHeight="1" thickBot="1">
      <c r="C32" s="389"/>
      <c r="D32" s="379" t="s">
        <v>178</v>
      </c>
      <c r="E32" s="380" t="s">
        <v>178</v>
      </c>
      <c r="F32" s="360" t="s">
        <v>176</v>
      </c>
      <c r="G32" s="381" t="s">
        <v>179</v>
      </c>
      <c r="H32" s="381" t="s">
        <v>179</v>
      </c>
      <c r="I32" s="416" t="s">
        <v>185</v>
      </c>
      <c r="J32" s="416" t="s">
        <v>185</v>
      </c>
      <c r="K32" s="382" t="s">
        <v>186</v>
      </c>
    </row>
    <row r="33" spans="3:11" ht="13.5" customHeight="1" thickTop="1">
      <c r="C33" s="389"/>
      <c r="D33" s="383">
        <v>68</v>
      </c>
      <c r="E33" s="390">
        <v>76</v>
      </c>
      <c r="F33" s="385">
        <v>84</v>
      </c>
      <c r="G33" s="386">
        <v>92</v>
      </c>
      <c r="H33" s="386">
        <v>100</v>
      </c>
      <c r="I33" s="387">
        <v>108</v>
      </c>
      <c r="J33" s="386">
        <v>116</v>
      </c>
      <c r="K33" s="388">
        <v>124</v>
      </c>
    </row>
    <row r="34" spans="3:11" ht="13.5" customHeight="1" thickBot="1">
      <c r="C34" s="389"/>
      <c r="D34" s="379" t="s">
        <v>178</v>
      </c>
      <c r="E34" s="380" t="s">
        <v>178</v>
      </c>
      <c r="F34" s="360" t="s">
        <v>176</v>
      </c>
      <c r="G34" s="417" t="s">
        <v>179</v>
      </c>
      <c r="H34" s="417" t="s">
        <v>179</v>
      </c>
      <c r="I34" s="416" t="s">
        <v>185</v>
      </c>
      <c r="J34" s="391" t="s">
        <v>186</v>
      </c>
      <c r="K34" s="382" t="s">
        <v>186</v>
      </c>
    </row>
    <row r="35" spans="3:11" ht="13.5" customHeight="1" thickTop="1">
      <c r="C35" s="389"/>
      <c r="D35" s="383">
        <v>69</v>
      </c>
      <c r="E35" s="390">
        <v>77</v>
      </c>
      <c r="F35" s="385">
        <v>85</v>
      </c>
      <c r="G35" s="386">
        <v>93</v>
      </c>
      <c r="H35" s="386">
        <v>101</v>
      </c>
      <c r="I35" s="387">
        <v>109</v>
      </c>
      <c r="J35" s="386">
        <v>117</v>
      </c>
      <c r="K35" s="388">
        <v>125</v>
      </c>
    </row>
    <row r="36" spans="3:11" ht="13.5" customHeight="1" thickBot="1">
      <c r="C36" s="389"/>
      <c r="D36" s="379" t="s">
        <v>178</v>
      </c>
      <c r="E36" s="360" t="s">
        <v>176</v>
      </c>
      <c r="F36" s="360" t="s">
        <v>176</v>
      </c>
      <c r="G36" s="381" t="s">
        <v>179</v>
      </c>
      <c r="H36" s="381" t="s">
        <v>179</v>
      </c>
      <c r="I36" s="416" t="s">
        <v>185</v>
      </c>
      <c r="J36" s="391" t="s">
        <v>186</v>
      </c>
      <c r="K36" s="382" t="s">
        <v>186</v>
      </c>
    </row>
    <row r="37" spans="2:11" ht="13.5" customHeight="1" thickTop="1">
      <c r="B37" s="359"/>
      <c r="C37" s="359"/>
      <c r="D37" s="383">
        <v>70</v>
      </c>
      <c r="E37" s="390">
        <v>78</v>
      </c>
      <c r="F37" s="385">
        <v>86</v>
      </c>
      <c r="G37" s="386">
        <v>94</v>
      </c>
      <c r="H37" s="387">
        <v>102</v>
      </c>
      <c r="I37" s="387">
        <v>110</v>
      </c>
      <c r="J37" s="387">
        <v>118</v>
      </c>
      <c r="K37" s="388">
        <v>126</v>
      </c>
    </row>
    <row r="38" spans="2:11" ht="13.5" customHeight="1" thickBot="1">
      <c r="B38" s="359"/>
      <c r="C38" s="359"/>
      <c r="D38" s="379" t="s">
        <v>178</v>
      </c>
      <c r="E38" s="360" t="s">
        <v>176</v>
      </c>
      <c r="F38" s="360" t="s">
        <v>176</v>
      </c>
      <c r="G38" s="381" t="s">
        <v>179</v>
      </c>
      <c r="H38" s="381" t="s">
        <v>179</v>
      </c>
      <c r="I38" s="416" t="s">
        <v>185</v>
      </c>
      <c r="J38" s="391" t="s">
        <v>186</v>
      </c>
      <c r="K38" s="382" t="s">
        <v>186</v>
      </c>
    </row>
    <row r="39" spans="2:11" ht="13.5" customHeight="1" thickTop="1">
      <c r="B39" s="359"/>
      <c r="C39" s="359"/>
      <c r="D39" s="383">
        <v>71</v>
      </c>
      <c r="E39" s="390">
        <v>79</v>
      </c>
      <c r="F39" s="385">
        <v>87</v>
      </c>
      <c r="G39" s="386">
        <v>95</v>
      </c>
      <c r="H39" s="387">
        <v>103</v>
      </c>
      <c r="I39" s="387">
        <v>111</v>
      </c>
      <c r="J39" s="387">
        <v>119</v>
      </c>
      <c r="K39" s="388">
        <v>127</v>
      </c>
    </row>
    <row r="40" spans="2:11" ht="13.5" customHeight="1" thickBot="1">
      <c r="B40" s="359"/>
      <c r="C40" s="359"/>
      <c r="D40" s="379" t="s">
        <v>178</v>
      </c>
      <c r="E40" s="360" t="s">
        <v>176</v>
      </c>
      <c r="F40" s="360" t="s">
        <v>176</v>
      </c>
      <c r="G40" s="381" t="s">
        <v>179</v>
      </c>
      <c r="H40" s="381" t="s">
        <v>179</v>
      </c>
      <c r="I40" s="416" t="s">
        <v>185</v>
      </c>
      <c r="J40" s="391" t="s">
        <v>186</v>
      </c>
      <c r="K40" s="382" t="s">
        <v>186</v>
      </c>
    </row>
    <row r="41" spans="2:11" ht="13.5" customHeight="1" thickTop="1">
      <c r="B41" s="359"/>
      <c r="C41" s="359"/>
      <c r="D41" s="383">
        <v>72</v>
      </c>
      <c r="E41" s="390">
        <v>80</v>
      </c>
      <c r="F41" s="385">
        <v>88</v>
      </c>
      <c r="G41" s="386">
        <v>96</v>
      </c>
      <c r="H41" s="387">
        <v>104</v>
      </c>
      <c r="I41" s="387">
        <v>112</v>
      </c>
      <c r="J41" s="387">
        <v>120</v>
      </c>
      <c r="K41" s="388">
        <v>128</v>
      </c>
    </row>
    <row r="42" spans="2:11" ht="13.5" customHeight="1" thickBot="1">
      <c r="B42" s="359"/>
      <c r="C42" s="359"/>
      <c r="D42" s="392" t="s">
        <v>178</v>
      </c>
      <c r="E42" s="393" t="s">
        <v>176</v>
      </c>
      <c r="F42" s="360" t="s">
        <v>176</v>
      </c>
      <c r="G42" s="394" t="s">
        <v>179</v>
      </c>
      <c r="H42" s="394" t="s">
        <v>179</v>
      </c>
      <c r="I42" s="418" t="s">
        <v>185</v>
      </c>
      <c r="J42" s="395" t="s">
        <v>186</v>
      </c>
      <c r="K42" s="396" t="s">
        <v>186</v>
      </c>
    </row>
    <row r="43" spans="2:11" ht="13.5" customHeight="1" thickBot="1" thickTop="1">
      <c r="B43" s="359"/>
      <c r="C43" s="359"/>
      <c r="D43" s="397"/>
      <c r="E43" s="367"/>
      <c r="F43" s="367"/>
      <c r="G43" s="367"/>
      <c r="H43" s="367"/>
      <c r="I43" s="367"/>
      <c r="J43" s="366"/>
      <c r="K43" s="398"/>
    </row>
    <row r="44" spans="3:9" ht="12.75" customHeight="1" thickTop="1">
      <c r="C44" s="370"/>
      <c r="I44" s="369"/>
    </row>
    <row r="45" spans="3:9" ht="24" customHeight="1">
      <c r="C45" s="371"/>
      <c r="I45" s="371"/>
    </row>
    <row r="47" ht="15.75" customHeight="1" thickBot="1">
      <c r="G47" s="61"/>
    </row>
    <row r="48" spans="1:11" s="425" customFormat="1" ht="29.25" customHeight="1" thickBot="1" thickTop="1">
      <c r="A48" s="989" t="s">
        <v>187</v>
      </c>
      <c r="B48" s="989"/>
      <c r="C48" s="989"/>
      <c r="D48" s="419" t="s">
        <v>188</v>
      </c>
      <c r="E48" s="420" t="s">
        <v>189</v>
      </c>
      <c r="F48" s="421" t="s">
        <v>190</v>
      </c>
      <c r="G48" s="422" t="s">
        <v>191</v>
      </c>
      <c r="H48" s="990" t="s">
        <v>192</v>
      </c>
      <c r="I48" s="991"/>
      <c r="J48" s="423" t="s">
        <v>193</v>
      </c>
      <c r="K48" s="424" t="s">
        <v>194</v>
      </c>
    </row>
    <row r="49" spans="1:11" ht="15.75" customHeight="1" thickTop="1">
      <c r="A49" s="992" t="s">
        <v>195</v>
      </c>
      <c r="B49" s="993"/>
      <c r="C49" s="994"/>
      <c r="D49" s="426">
        <v>13</v>
      </c>
      <c r="E49" s="427">
        <v>1</v>
      </c>
      <c r="F49" s="428">
        <v>12</v>
      </c>
      <c r="G49" s="429">
        <f>25*D49</f>
        <v>325</v>
      </c>
      <c r="H49" s="995" t="s">
        <v>196</v>
      </c>
      <c r="I49" s="996"/>
      <c r="J49" s="430">
        <v>80</v>
      </c>
      <c r="K49" s="431">
        <v>60</v>
      </c>
    </row>
    <row r="50" spans="1:11" ht="12.75" customHeight="1">
      <c r="A50" s="992" t="s">
        <v>197</v>
      </c>
      <c r="B50" s="993"/>
      <c r="C50" s="994"/>
      <c r="D50" s="432">
        <v>8</v>
      </c>
      <c r="E50" s="433">
        <v>8</v>
      </c>
      <c r="F50" s="434"/>
      <c r="G50" s="429">
        <f aca="true" t="shared" si="0" ref="G50:G58">25*D50</f>
        <v>200</v>
      </c>
      <c r="H50" s="997" t="s">
        <v>198</v>
      </c>
      <c r="I50" s="998"/>
      <c r="J50" s="435">
        <v>90</v>
      </c>
      <c r="K50" s="436">
        <v>100</v>
      </c>
    </row>
    <row r="51" spans="1:11" ht="15.75" customHeight="1">
      <c r="A51" s="992" t="s">
        <v>199</v>
      </c>
      <c r="B51" s="993"/>
      <c r="C51" s="994"/>
      <c r="D51" s="432">
        <v>13</v>
      </c>
      <c r="E51" s="437"/>
      <c r="F51" s="438">
        <v>13</v>
      </c>
      <c r="G51" s="429">
        <f t="shared" si="0"/>
        <v>325</v>
      </c>
      <c r="H51" s="997" t="s">
        <v>200</v>
      </c>
      <c r="I51" s="998"/>
      <c r="J51" s="435">
        <f>J49*J50</f>
        <v>7200</v>
      </c>
      <c r="K51" s="436">
        <f>K49*K50</f>
        <v>6000</v>
      </c>
    </row>
    <row r="52" spans="1:11" ht="15.75" customHeight="1">
      <c r="A52" s="992" t="s">
        <v>63</v>
      </c>
      <c r="B52" s="993"/>
      <c r="C52" s="994"/>
      <c r="D52" s="432">
        <v>13</v>
      </c>
      <c r="E52" s="433">
        <v>13</v>
      </c>
      <c r="F52" s="439"/>
      <c r="G52" s="429">
        <f t="shared" si="0"/>
        <v>325</v>
      </c>
      <c r="H52" s="999" t="s">
        <v>201</v>
      </c>
      <c r="I52" s="1000"/>
      <c r="J52" s="440">
        <v>30</v>
      </c>
      <c r="K52" s="441">
        <f>K51/J53</f>
        <v>25</v>
      </c>
    </row>
    <row r="53" spans="1:11" ht="15.75" customHeight="1" thickBot="1">
      <c r="A53" s="992" t="s">
        <v>64</v>
      </c>
      <c r="B53" s="993"/>
      <c r="C53" s="994"/>
      <c r="D53" s="432">
        <v>18</v>
      </c>
      <c r="E53" s="437"/>
      <c r="F53" s="438">
        <v>18</v>
      </c>
      <c r="G53" s="429">
        <f t="shared" si="0"/>
        <v>450</v>
      </c>
      <c r="H53" s="1001" t="s">
        <v>202</v>
      </c>
      <c r="I53" s="1002"/>
      <c r="J53" s="442">
        <f>J51/J52</f>
        <v>240</v>
      </c>
      <c r="K53" s="443">
        <f>K51/K52</f>
        <v>240</v>
      </c>
    </row>
    <row r="54" spans="1:11" ht="15.75" customHeight="1" thickTop="1">
      <c r="A54" s="992" t="s">
        <v>65</v>
      </c>
      <c r="B54" s="993"/>
      <c r="C54" s="994"/>
      <c r="D54" s="432">
        <v>9</v>
      </c>
      <c r="E54" s="437"/>
      <c r="F54" s="438">
        <v>9</v>
      </c>
      <c r="G54" s="429">
        <f t="shared" si="0"/>
        <v>225</v>
      </c>
      <c r="H54" s="1003" t="s">
        <v>203</v>
      </c>
      <c r="I54" s="1004"/>
      <c r="J54" s="1004"/>
      <c r="K54" s="1005"/>
    </row>
    <row r="55" spans="1:12" ht="15.75" customHeight="1">
      <c r="A55" s="992" t="s">
        <v>66</v>
      </c>
      <c r="B55" s="993"/>
      <c r="C55" s="994"/>
      <c r="D55" s="432">
        <v>16</v>
      </c>
      <c r="E55" s="433">
        <v>16</v>
      </c>
      <c r="F55" s="439"/>
      <c r="G55" s="429">
        <f t="shared" si="0"/>
        <v>400</v>
      </c>
      <c r="H55" s="1006"/>
      <c r="I55" s="1007"/>
      <c r="J55" s="1007"/>
      <c r="K55" s="1008"/>
      <c r="L55" s="444"/>
    </row>
    <row r="56" spans="1:12" ht="15.75" customHeight="1" thickBot="1">
      <c r="A56" s="992" t="s">
        <v>67</v>
      </c>
      <c r="B56" s="993"/>
      <c r="C56" s="994"/>
      <c r="D56" s="432">
        <v>12</v>
      </c>
      <c r="E56" s="437"/>
      <c r="F56" s="438">
        <v>12</v>
      </c>
      <c r="G56" s="429">
        <f t="shared" si="0"/>
        <v>300</v>
      </c>
      <c r="H56" s="1006"/>
      <c r="I56" s="1007"/>
      <c r="J56" s="1007"/>
      <c r="K56" s="1008"/>
      <c r="L56" s="444"/>
    </row>
    <row r="57" spans="1:12" ht="15.75" customHeight="1" thickBot="1">
      <c r="A57" s="992" t="s">
        <v>68</v>
      </c>
      <c r="B57" s="993"/>
      <c r="C57" s="994"/>
      <c r="D57" s="445">
        <v>15</v>
      </c>
      <c r="E57" s="433">
        <v>15</v>
      </c>
      <c r="F57" s="439"/>
      <c r="G57" s="429">
        <f t="shared" si="0"/>
        <v>375</v>
      </c>
      <c r="H57" s="1009" t="s">
        <v>204</v>
      </c>
      <c r="I57" s="1010"/>
      <c r="J57" s="1010"/>
      <c r="K57" s="1011"/>
      <c r="L57" s="444"/>
    </row>
    <row r="58" spans="1:12" ht="15.75" customHeight="1" thickBot="1">
      <c r="A58" s="992" t="s">
        <v>149</v>
      </c>
      <c r="B58" s="993"/>
      <c r="C58" s="994"/>
      <c r="D58" s="446">
        <v>9</v>
      </c>
      <c r="E58" s="447">
        <v>9</v>
      </c>
      <c r="F58" s="448"/>
      <c r="G58" s="429">
        <f t="shared" si="0"/>
        <v>225</v>
      </c>
      <c r="H58" s="1012" t="s">
        <v>205</v>
      </c>
      <c r="I58" s="1013"/>
      <c r="J58" s="1013"/>
      <c r="K58" s="1014"/>
      <c r="L58" s="444"/>
    </row>
    <row r="59" spans="1:12" ht="15.75" customHeight="1" thickBot="1" thickTop="1">
      <c r="A59" s="1015" t="s">
        <v>148</v>
      </c>
      <c r="B59" s="1016"/>
      <c r="C59" s="1017"/>
      <c r="D59" s="449">
        <f>SUM(D49:D58)</f>
        <v>126</v>
      </c>
      <c r="E59" s="450">
        <f>SUM(E49:E58)</f>
        <v>62</v>
      </c>
      <c r="F59" s="451">
        <f>SUM(F49:F58)</f>
        <v>64</v>
      </c>
      <c r="G59" s="452">
        <f>SUM(G49:G58)</f>
        <v>3150</v>
      </c>
      <c r="H59" s="1018" t="s">
        <v>206</v>
      </c>
      <c r="I59" s="1019"/>
      <c r="J59" s="1019"/>
      <c r="K59" s="1020"/>
      <c r="L59" s="444"/>
    </row>
    <row r="61" ht="15.75" customHeight="1">
      <c r="A61" s="453" t="s">
        <v>207</v>
      </c>
    </row>
    <row r="62" ht="15.75" customHeight="1" thickBot="1"/>
    <row r="63" spans="1:11" ht="15.75" customHeight="1" thickTop="1">
      <c r="A63" s="1021" t="s">
        <v>208</v>
      </c>
      <c r="B63" s="1022"/>
      <c r="C63" s="1022"/>
      <c r="D63" s="1022"/>
      <c r="E63" s="1022"/>
      <c r="F63" s="1022"/>
      <c r="G63" s="1022"/>
      <c r="H63" s="1022"/>
      <c r="I63" s="1022"/>
      <c r="J63" s="1022"/>
      <c r="K63" s="1023"/>
    </row>
    <row r="64" spans="1:11" ht="15.75" customHeight="1">
      <c r="A64" s="1024"/>
      <c r="B64" s="1025"/>
      <c r="C64" s="1025"/>
      <c r="D64" s="1025"/>
      <c r="E64" s="1025"/>
      <c r="F64" s="1025"/>
      <c r="G64" s="1025"/>
      <c r="H64" s="1025"/>
      <c r="I64" s="1025"/>
      <c r="J64" s="1025"/>
      <c r="K64" s="1026"/>
    </row>
    <row r="65" spans="1:11" ht="15.75" customHeight="1">
      <c r="A65" s="1024"/>
      <c r="B65" s="1025"/>
      <c r="C65" s="1025"/>
      <c r="D65" s="1025"/>
      <c r="E65" s="1025"/>
      <c r="F65" s="1025"/>
      <c r="G65" s="1025"/>
      <c r="H65" s="1025"/>
      <c r="I65" s="1025"/>
      <c r="J65" s="1025"/>
      <c r="K65" s="1026"/>
    </row>
    <row r="66" spans="1:11" ht="15.75" customHeight="1">
      <c r="A66" s="1024"/>
      <c r="B66" s="1025"/>
      <c r="C66" s="1025"/>
      <c r="D66" s="1025"/>
      <c r="E66" s="1025"/>
      <c r="F66" s="1025"/>
      <c r="G66" s="1025"/>
      <c r="H66" s="1025"/>
      <c r="I66" s="1025"/>
      <c r="J66" s="1025"/>
      <c r="K66" s="1026"/>
    </row>
    <row r="67" spans="1:11" ht="15.75" customHeight="1" thickBot="1">
      <c r="A67" s="1027"/>
      <c r="B67" s="1028"/>
      <c r="C67" s="1028"/>
      <c r="D67" s="1028"/>
      <c r="E67" s="1028"/>
      <c r="F67" s="1028"/>
      <c r="G67" s="1028"/>
      <c r="H67" s="1028"/>
      <c r="I67" s="1028"/>
      <c r="J67" s="1028"/>
      <c r="K67" s="1029"/>
    </row>
    <row r="68" spans="1:11" ht="15.75" customHeight="1" thickTop="1">
      <c r="A68" s="454"/>
      <c r="B68" s="454"/>
      <c r="C68" s="454"/>
      <c r="D68" s="454"/>
      <c r="E68" s="454"/>
      <c r="F68" s="454"/>
      <c r="G68" s="454"/>
      <c r="H68" s="454"/>
      <c r="I68" s="454"/>
      <c r="J68" s="454"/>
      <c r="K68" s="454"/>
    </row>
    <row r="69" spans="4:11" ht="15.75" customHeight="1" thickBot="1">
      <c r="D69" s="1030" t="s">
        <v>188</v>
      </c>
      <c r="E69" s="1030"/>
      <c r="F69" s="1030" t="s">
        <v>209</v>
      </c>
      <c r="G69" s="1030"/>
      <c r="H69" s="1030"/>
      <c r="I69" s="1030" t="s">
        <v>210</v>
      </c>
      <c r="J69" s="1030"/>
      <c r="K69" s="1030"/>
    </row>
    <row r="70" spans="1:11" s="456" customFormat="1" ht="25.5" customHeight="1" thickBot="1">
      <c r="A70" s="1031" t="s">
        <v>211</v>
      </c>
      <c r="B70" s="1032"/>
      <c r="C70" s="455" t="s">
        <v>212</v>
      </c>
      <c r="D70" s="1033">
        <f>SUM(D59:D69)</f>
        <v>126</v>
      </c>
      <c r="E70" s="1033"/>
      <c r="F70" s="455"/>
      <c r="G70" s="455">
        <v>25</v>
      </c>
      <c r="H70" s="455"/>
      <c r="I70" s="1034">
        <f>D70*G70</f>
        <v>3150</v>
      </c>
      <c r="J70" s="1034"/>
      <c r="K70" s="1035"/>
    </row>
    <row r="71" spans="1:11" s="456" customFormat="1" ht="25.5" customHeight="1" thickBot="1">
      <c r="A71" s="1036" t="s">
        <v>211</v>
      </c>
      <c r="B71" s="1037"/>
      <c r="C71" s="457" t="s">
        <v>213</v>
      </c>
      <c r="D71" s="1038">
        <v>30</v>
      </c>
      <c r="E71" s="1038"/>
      <c r="F71" s="457"/>
      <c r="G71" s="457">
        <v>30</v>
      </c>
      <c r="H71" s="457"/>
      <c r="I71" s="1039">
        <f>D71*G71</f>
        <v>900</v>
      </c>
      <c r="J71" s="1039"/>
      <c r="K71" s="1040"/>
    </row>
    <row r="72" spans="1:11" s="456" customFormat="1" ht="25.5" customHeight="1" thickBot="1">
      <c r="A72" s="1041" t="s">
        <v>211</v>
      </c>
      <c r="B72" s="1042"/>
      <c r="C72" s="458" t="s">
        <v>148</v>
      </c>
      <c r="D72" s="1043">
        <f>SUM(D70:D71)</f>
        <v>156</v>
      </c>
      <c r="E72" s="1043"/>
      <c r="F72" s="458"/>
      <c r="G72" s="458"/>
      <c r="H72" s="458"/>
      <c r="I72" s="1044">
        <f>SUM(I70:I71)</f>
        <v>4050</v>
      </c>
      <c r="J72" s="1044"/>
      <c r="K72" s="1045"/>
    </row>
  </sheetData>
  <sheetProtection/>
  <mergeCells count="39">
    <mergeCell ref="A71:B71"/>
    <mergeCell ref="D71:E71"/>
    <mergeCell ref="I71:K71"/>
    <mergeCell ref="A72:B72"/>
    <mergeCell ref="D72:E72"/>
    <mergeCell ref="I72:K72"/>
    <mergeCell ref="A63:K67"/>
    <mergeCell ref="D69:E69"/>
    <mergeCell ref="F69:H69"/>
    <mergeCell ref="I69:K69"/>
    <mergeCell ref="A70:B70"/>
    <mergeCell ref="D70:E70"/>
    <mergeCell ref="I70:K70"/>
    <mergeCell ref="A57:C57"/>
    <mergeCell ref="H57:K57"/>
    <mergeCell ref="A58:C58"/>
    <mergeCell ref="H58:K58"/>
    <mergeCell ref="A59:C59"/>
    <mergeCell ref="H59:K59"/>
    <mergeCell ref="A52:C52"/>
    <mergeCell ref="H52:I52"/>
    <mergeCell ref="A53:C53"/>
    <mergeCell ref="H53:I53"/>
    <mergeCell ref="A54:C54"/>
    <mergeCell ref="H54:K56"/>
    <mergeCell ref="A55:C55"/>
    <mergeCell ref="A56:C56"/>
    <mergeCell ref="A49:C49"/>
    <mergeCell ref="H49:I49"/>
    <mergeCell ref="A50:C50"/>
    <mergeCell ref="H50:I50"/>
    <mergeCell ref="A51:C51"/>
    <mergeCell ref="H51:I51"/>
    <mergeCell ref="A1:K1"/>
    <mergeCell ref="E3:J3"/>
    <mergeCell ref="A24:K24"/>
    <mergeCell ref="E26:J26"/>
    <mergeCell ref="A48:C48"/>
    <mergeCell ref="H48:I48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1" sqref="M1"/>
    </sheetView>
  </sheetViews>
  <sheetFormatPr defaultColWidth="9.140625" defaultRowHeight="18" customHeight="1"/>
  <cols>
    <col min="1" max="1" width="10.421875" style="0" customWidth="1"/>
    <col min="2" max="4" width="17.8515625" style="0" customWidth="1"/>
    <col min="5" max="5" width="11.7109375" style="0" customWidth="1"/>
    <col min="6" max="6" width="2.421875" style="0" customWidth="1"/>
    <col min="7" max="8" width="7.8515625" style="0" customWidth="1"/>
    <col min="9" max="9" width="9.8515625" style="0" bestFit="1" customWidth="1"/>
    <col min="10" max="11" width="10.28125" style="0" customWidth="1"/>
    <col min="12" max="12" width="3.28125" style="0" customWidth="1"/>
    <col min="13" max="13" width="11.57421875" style="0" customWidth="1"/>
  </cols>
  <sheetData>
    <row r="1" spans="1:5" ht="18" customHeight="1">
      <c r="A1" s="1055" t="s">
        <v>225</v>
      </c>
      <c r="B1" s="1055"/>
      <c r="C1" s="1055"/>
      <c r="D1" s="1055"/>
      <c r="E1" s="1055"/>
    </row>
    <row r="2" ht="18" customHeight="1" thickBot="1">
      <c r="B2" s="460" t="s">
        <v>216</v>
      </c>
    </row>
    <row r="3" spans="2:11" ht="18" customHeight="1" thickTop="1">
      <c r="B3" s="461">
        <v>1</v>
      </c>
      <c r="C3" s="462">
        <v>6</v>
      </c>
      <c r="D3" s="463">
        <v>11</v>
      </c>
      <c r="G3" s="1066" t="s">
        <v>219</v>
      </c>
      <c r="H3" s="1067"/>
      <c r="I3" s="1046" t="s">
        <v>188</v>
      </c>
      <c r="J3" s="1049" t="s">
        <v>344</v>
      </c>
      <c r="K3" s="1052" t="s">
        <v>220</v>
      </c>
    </row>
    <row r="4" spans="2:11" ht="18" customHeight="1" thickBot="1">
      <c r="B4" s="464" t="s">
        <v>217</v>
      </c>
      <c r="C4" s="465" t="s">
        <v>178</v>
      </c>
      <c r="D4" s="466" t="s">
        <v>218</v>
      </c>
      <c r="G4" s="1068"/>
      <c r="H4" s="1069"/>
      <c r="I4" s="1047"/>
      <c r="J4" s="1050"/>
      <c r="K4" s="1053"/>
    </row>
    <row r="5" spans="2:11" ht="18" customHeight="1" thickBot="1" thickTop="1">
      <c r="B5" s="467">
        <v>2</v>
      </c>
      <c r="C5" s="468">
        <v>7</v>
      </c>
      <c r="D5" s="469">
        <v>12</v>
      </c>
      <c r="G5" s="1070"/>
      <c r="H5" s="1071"/>
      <c r="I5" s="1048"/>
      <c r="J5" s="1051"/>
      <c r="K5" s="1054"/>
    </row>
    <row r="6" spans="2:11" ht="18" customHeight="1" thickBot="1">
      <c r="B6" s="464" t="s">
        <v>217</v>
      </c>
      <c r="C6" s="465" t="s">
        <v>178</v>
      </c>
      <c r="D6" s="470" t="s">
        <v>186</v>
      </c>
      <c r="G6" s="1056" t="s">
        <v>60</v>
      </c>
      <c r="H6" s="1057"/>
      <c r="I6" s="1060">
        <v>4</v>
      </c>
      <c r="J6" s="1062">
        <v>1</v>
      </c>
      <c r="K6" s="1064">
        <v>3</v>
      </c>
    </row>
    <row r="7" spans="2:11" ht="18" customHeight="1" thickTop="1">
      <c r="B7" s="467">
        <v>3</v>
      </c>
      <c r="C7" s="471">
        <v>8</v>
      </c>
      <c r="D7" s="469">
        <v>13</v>
      </c>
      <c r="G7" s="1058"/>
      <c r="H7" s="1059"/>
      <c r="I7" s="1061"/>
      <c r="J7" s="1063"/>
      <c r="K7" s="1065"/>
    </row>
    <row r="8" spans="2:11" ht="18" customHeight="1" thickBot="1">
      <c r="B8" s="464" t="s">
        <v>217</v>
      </c>
      <c r="C8" s="472" t="s">
        <v>221</v>
      </c>
      <c r="D8" s="470" t="s">
        <v>186</v>
      </c>
      <c r="G8" s="1058" t="s">
        <v>61</v>
      </c>
      <c r="H8" s="1059"/>
      <c r="I8" s="1072">
        <v>2</v>
      </c>
      <c r="J8" s="1063">
        <v>2</v>
      </c>
      <c r="K8" s="1073"/>
    </row>
    <row r="9" spans="2:11" ht="18" customHeight="1" thickTop="1">
      <c r="B9" s="467">
        <v>4</v>
      </c>
      <c r="C9" s="471">
        <v>9</v>
      </c>
      <c r="D9" s="469">
        <v>14</v>
      </c>
      <c r="G9" s="1058"/>
      <c r="H9" s="1059"/>
      <c r="I9" s="1072"/>
      <c r="J9" s="1063"/>
      <c r="K9" s="1073"/>
    </row>
    <row r="10" spans="2:11" ht="18" customHeight="1" thickBot="1">
      <c r="B10" s="464" t="s">
        <v>217</v>
      </c>
      <c r="C10" s="472" t="s">
        <v>221</v>
      </c>
      <c r="D10" s="470" t="s">
        <v>186</v>
      </c>
      <c r="G10" s="1058" t="s">
        <v>62</v>
      </c>
      <c r="H10" s="1059"/>
      <c r="I10" s="1072">
        <v>5</v>
      </c>
      <c r="J10" s="1063">
        <v>1</v>
      </c>
      <c r="K10" s="1065">
        <v>4</v>
      </c>
    </row>
    <row r="11" spans="2:11" ht="18" customHeight="1" thickTop="1">
      <c r="B11" s="467">
        <v>5</v>
      </c>
      <c r="C11" s="473">
        <v>10</v>
      </c>
      <c r="D11" s="469">
        <v>15</v>
      </c>
      <c r="G11" s="1058"/>
      <c r="H11" s="1059"/>
      <c r="I11" s="1072"/>
      <c r="J11" s="1063"/>
      <c r="K11" s="1065"/>
    </row>
    <row r="12" spans="2:11" ht="18" customHeight="1" thickBot="1">
      <c r="B12" s="474" t="s">
        <v>217</v>
      </c>
      <c r="C12" s="475" t="s">
        <v>221</v>
      </c>
      <c r="D12" s="476" t="s">
        <v>186</v>
      </c>
      <c r="G12" s="1058" t="s">
        <v>63</v>
      </c>
      <c r="H12" s="1059"/>
      <c r="I12" s="1061">
        <v>2</v>
      </c>
      <c r="J12" s="1063">
        <v>2</v>
      </c>
      <c r="K12" s="1073"/>
    </row>
    <row r="13" spans="7:11" ht="18" customHeight="1" thickTop="1">
      <c r="G13" s="1058"/>
      <c r="H13" s="1059"/>
      <c r="I13" s="1061"/>
      <c r="J13" s="1063"/>
      <c r="K13" s="1073"/>
    </row>
    <row r="14" spans="7:11" ht="18" customHeight="1">
      <c r="G14" s="1058" t="s">
        <v>64</v>
      </c>
      <c r="H14" s="1059"/>
      <c r="I14" s="1072">
        <v>5</v>
      </c>
      <c r="J14" s="1074"/>
      <c r="K14" s="1065">
        <v>5</v>
      </c>
    </row>
    <row r="15" spans="1:11" ht="18" customHeight="1">
      <c r="A15" s="460" t="s">
        <v>222</v>
      </c>
      <c r="G15" s="1058"/>
      <c r="H15" s="1059"/>
      <c r="I15" s="1072"/>
      <c r="J15" s="1074"/>
      <c r="K15" s="1065"/>
    </row>
    <row r="16" spans="3:11" ht="18" customHeight="1" thickBot="1">
      <c r="C16" s="1"/>
      <c r="D16" s="1"/>
      <c r="G16" s="1058" t="s">
        <v>65</v>
      </c>
      <c r="H16" s="1059"/>
      <c r="I16" s="1072">
        <v>0</v>
      </c>
      <c r="J16" s="1075"/>
      <c r="K16" s="1076"/>
    </row>
    <row r="17" spans="2:11" ht="18" customHeight="1" thickTop="1">
      <c r="B17" s="477">
        <v>26</v>
      </c>
      <c r="C17" s="478">
        <v>21</v>
      </c>
      <c r="D17" s="479">
        <v>16</v>
      </c>
      <c r="G17" s="1058"/>
      <c r="H17" s="1059"/>
      <c r="I17" s="1072"/>
      <c r="J17" s="1075"/>
      <c r="K17" s="1076"/>
    </row>
    <row r="18" spans="2:11" ht="18" customHeight="1" thickBot="1">
      <c r="B18" s="480" t="s">
        <v>174</v>
      </c>
      <c r="C18" s="481" t="s">
        <v>184</v>
      </c>
      <c r="D18" s="482" t="s">
        <v>223</v>
      </c>
      <c r="G18" s="1058" t="s">
        <v>66</v>
      </c>
      <c r="H18" s="1059"/>
      <c r="I18" s="1072">
        <v>4</v>
      </c>
      <c r="J18" s="1063">
        <v>4</v>
      </c>
      <c r="K18" s="1073"/>
    </row>
    <row r="19" spans="1:11" ht="18" customHeight="1" thickTop="1">
      <c r="A19" s="483"/>
      <c r="B19" s="477">
        <v>27</v>
      </c>
      <c r="C19" s="484">
        <v>22</v>
      </c>
      <c r="D19" s="479">
        <v>17</v>
      </c>
      <c r="E19" s="483"/>
      <c r="G19" s="1058"/>
      <c r="H19" s="1059"/>
      <c r="I19" s="1072"/>
      <c r="J19" s="1063"/>
      <c r="K19" s="1073"/>
    </row>
    <row r="20" spans="1:11" s="483" customFormat="1" ht="18" customHeight="1" thickBot="1">
      <c r="A20"/>
      <c r="B20" s="480" t="s">
        <v>174</v>
      </c>
      <c r="C20" s="481" t="s">
        <v>184</v>
      </c>
      <c r="D20" s="482" t="s">
        <v>223</v>
      </c>
      <c r="E20"/>
      <c r="G20" s="1058" t="s">
        <v>67</v>
      </c>
      <c r="H20" s="1059"/>
      <c r="I20" s="1072">
        <v>3</v>
      </c>
      <c r="J20" s="1063">
        <v>1</v>
      </c>
      <c r="K20" s="1065">
        <v>2</v>
      </c>
    </row>
    <row r="21" spans="1:11" ht="18" customHeight="1" thickTop="1">
      <c r="A21" s="483"/>
      <c r="B21" s="485">
        <v>28</v>
      </c>
      <c r="C21" s="484">
        <v>23</v>
      </c>
      <c r="D21" s="479">
        <v>18</v>
      </c>
      <c r="E21" s="483"/>
      <c r="G21" s="1058"/>
      <c r="H21" s="1059"/>
      <c r="I21" s="1072"/>
      <c r="J21" s="1063"/>
      <c r="K21" s="1065"/>
    </row>
    <row r="22" spans="1:11" s="483" customFormat="1" ht="18" customHeight="1" thickBot="1">
      <c r="A22"/>
      <c r="B22" s="486" t="s">
        <v>224</v>
      </c>
      <c r="C22" s="481" t="s">
        <v>184</v>
      </c>
      <c r="D22" s="482" t="s">
        <v>223</v>
      </c>
      <c r="E22"/>
      <c r="G22" s="1058" t="s">
        <v>68</v>
      </c>
      <c r="H22" s="1059"/>
      <c r="I22" s="1072">
        <v>4</v>
      </c>
      <c r="J22" s="1063">
        <v>4</v>
      </c>
      <c r="K22" s="1073"/>
    </row>
    <row r="23" spans="1:11" ht="18" customHeight="1" thickTop="1">
      <c r="A23" s="483"/>
      <c r="B23" s="485">
        <v>29</v>
      </c>
      <c r="C23" s="484">
        <v>24</v>
      </c>
      <c r="D23" s="479">
        <v>19</v>
      </c>
      <c r="E23" s="483"/>
      <c r="G23" s="1058"/>
      <c r="H23" s="1059"/>
      <c r="I23" s="1072"/>
      <c r="J23" s="1063"/>
      <c r="K23" s="1073"/>
    </row>
    <row r="24" spans="1:11" s="483" customFormat="1" ht="18" customHeight="1" thickBot="1">
      <c r="A24"/>
      <c r="B24" s="486" t="s">
        <v>224</v>
      </c>
      <c r="C24" s="481" t="s">
        <v>184</v>
      </c>
      <c r="D24" s="482" t="s">
        <v>223</v>
      </c>
      <c r="E24"/>
      <c r="G24" s="1058" t="s">
        <v>149</v>
      </c>
      <c r="H24" s="1059"/>
      <c r="I24" s="1072">
        <v>1</v>
      </c>
      <c r="J24" s="1063"/>
      <c r="K24" s="1065">
        <v>1</v>
      </c>
    </row>
    <row r="25" spans="1:11" ht="18" customHeight="1" thickBot="1" thickTop="1">
      <c r="A25" s="483"/>
      <c r="B25" s="487">
        <v>30</v>
      </c>
      <c r="C25" s="492">
        <v>25</v>
      </c>
      <c r="D25" s="494">
        <v>20</v>
      </c>
      <c r="E25" s="483"/>
      <c r="G25" s="1077"/>
      <c r="H25" s="1078"/>
      <c r="I25" s="1079"/>
      <c r="J25" s="1080"/>
      <c r="K25" s="1081"/>
    </row>
    <row r="26" spans="1:11" s="483" customFormat="1" ht="18" customHeight="1" thickBot="1">
      <c r="A26"/>
      <c r="B26" s="475" t="s">
        <v>221</v>
      </c>
      <c r="C26" s="470" t="s">
        <v>186</v>
      </c>
      <c r="D26" s="493" t="s">
        <v>178</v>
      </c>
      <c r="E26"/>
      <c r="G26" s="1082" t="s">
        <v>69</v>
      </c>
      <c r="H26" s="1083"/>
      <c r="I26" s="488">
        <f>SUM(I6:I24)</f>
        <v>30</v>
      </c>
      <c r="J26" s="489">
        <f>SUM(J6:J24)</f>
        <v>15</v>
      </c>
      <c r="K26" s="490">
        <f>SUM(K6:K24)</f>
        <v>15</v>
      </c>
    </row>
    <row r="27" spans="7:11" ht="18" customHeight="1" thickTop="1">
      <c r="G27" s="483"/>
      <c r="H27" s="483"/>
      <c r="I27" s="483"/>
      <c r="J27" s="483"/>
      <c r="K27" s="483"/>
    </row>
    <row r="29" spans="7:11" ht="18" customHeight="1">
      <c r="G29" s="483"/>
      <c r="H29" s="483"/>
      <c r="I29" s="483"/>
      <c r="J29" s="483"/>
      <c r="K29" s="483"/>
    </row>
    <row r="31" spans="7:11" s="491" customFormat="1" ht="31.5" customHeight="1">
      <c r="G31"/>
      <c r="H31"/>
      <c r="I31"/>
      <c r="J31"/>
      <c r="K31"/>
    </row>
    <row r="32" ht="14.25" customHeight="1"/>
    <row r="33" ht="14.25" customHeight="1"/>
    <row r="34" spans="7:11" ht="14.25" customHeight="1">
      <c r="G34" s="491"/>
      <c r="H34" s="491"/>
      <c r="I34" s="491"/>
      <c r="J34" s="491"/>
      <c r="K34" s="491"/>
    </row>
    <row r="35" ht="14.25" customHeight="1"/>
    <row r="36" ht="14.25" customHeight="1"/>
    <row r="37" ht="12.75"/>
    <row r="38" ht="14.25" customHeight="1"/>
    <row r="39" ht="14.25" customHeight="1"/>
    <row r="40" ht="15" customHeight="1"/>
    <row r="41" ht="15.75" customHeight="1"/>
    <row r="42" ht="12.75"/>
    <row r="43" ht="18" customHeight="1">
      <c r="A43" s="453"/>
    </row>
  </sheetData>
  <sheetProtection/>
  <mergeCells count="46">
    <mergeCell ref="G24:H25"/>
    <mergeCell ref="I24:I25"/>
    <mergeCell ref="J24:J25"/>
    <mergeCell ref="K24:K25"/>
    <mergeCell ref="G26:H26"/>
    <mergeCell ref="G20:H21"/>
    <mergeCell ref="I20:I21"/>
    <mergeCell ref="J20:J21"/>
    <mergeCell ref="K20:K21"/>
    <mergeCell ref="G22:H23"/>
    <mergeCell ref="I22:I23"/>
    <mergeCell ref="J22:J23"/>
    <mergeCell ref="K22:K23"/>
    <mergeCell ref="G16:H17"/>
    <mergeCell ref="I16:I17"/>
    <mergeCell ref="J16:J17"/>
    <mergeCell ref="K16:K17"/>
    <mergeCell ref="G18:H19"/>
    <mergeCell ref="I18:I19"/>
    <mergeCell ref="J18:J19"/>
    <mergeCell ref="K18:K19"/>
    <mergeCell ref="G12:H13"/>
    <mergeCell ref="I12:I13"/>
    <mergeCell ref="J12:J13"/>
    <mergeCell ref="K12:K13"/>
    <mergeCell ref="G14:H15"/>
    <mergeCell ref="I14:I15"/>
    <mergeCell ref="J14:J15"/>
    <mergeCell ref="K14:K15"/>
    <mergeCell ref="G8:H9"/>
    <mergeCell ref="I8:I9"/>
    <mergeCell ref="J8:J9"/>
    <mergeCell ref="K8:K9"/>
    <mergeCell ref="G10:H11"/>
    <mergeCell ref="I10:I11"/>
    <mergeCell ref="J10:J11"/>
    <mergeCell ref="K10:K11"/>
    <mergeCell ref="I3:I5"/>
    <mergeCell ref="J3:J5"/>
    <mergeCell ref="K3:K5"/>
    <mergeCell ref="A1:E1"/>
    <mergeCell ref="G6:H7"/>
    <mergeCell ref="I6:I7"/>
    <mergeCell ref="J6:J7"/>
    <mergeCell ref="K6:K7"/>
    <mergeCell ref="G3:H5"/>
  </mergeCells>
  <printOptions/>
  <pageMargins left="0.7086614173228347" right="0.7086614173228347" top="0.5511811023622047" bottom="0.5511811023622047" header="0.11811023622047245" footer="0.118110236220472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31.140625" defaultRowHeight="12.75"/>
  <cols>
    <col min="1" max="1" width="7.57421875" style="0" customWidth="1"/>
    <col min="2" max="2" width="31.421875" style="0" customWidth="1"/>
    <col min="3" max="3" width="12.57421875" style="0" bestFit="1" customWidth="1"/>
    <col min="4" max="4" width="11.28125" style="0" customWidth="1"/>
    <col min="5" max="5" width="14.57421875" style="0" customWidth="1"/>
    <col min="6" max="6" width="2.28125" style="521" customWidth="1"/>
    <col min="7" max="7" width="10.57421875" style="327" customWidth="1"/>
    <col min="8" max="8" width="12.00390625" style="0" customWidth="1"/>
    <col min="9" max="9" width="3.7109375" style="521" customWidth="1"/>
    <col min="10" max="10" width="2.140625" style="0" bestFit="1" customWidth="1"/>
    <col min="11" max="11" width="13.8515625" style="0" customWidth="1"/>
    <col min="12" max="12" width="13.7109375" style="0" bestFit="1" customWidth="1"/>
    <col min="13" max="13" width="8.140625" style="0" bestFit="1" customWidth="1"/>
    <col min="14" max="14" width="9.57421875" style="0" customWidth="1"/>
  </cols>
  <sheetData>
    <row r="1" spans="1:14" ht="51.75" customHeight="1">
      <c r="A1" s="1087" t="s">
        <v>136</v>
      </c>
      <c r="B1" s="1087"/>
      <c r="C1" s="1088"/>
      <c r="D1" s="399" t="s">
        <v>88</v>
      </c>
      <c r="E1" s="400" t="s">
        <v>169</v>
      </c>
      <c r="F1" s="527"/>
      <c r="G1" s="1084" t="s">
        <v>170</v>
      </c>
      <c r="H1" s="1084"/>
      <c r="I1" s="516"/>
      <c r="J1" s="1090" t="s">
        <v>231</v>
      </c>
      <c r="K1" s="1091"/>
      <c r="L1" s="1091"/>
      <c r="M1" s="1091"/>
      <c r="N1" s="1092"/>
    </row>
    <row r="2" spans="1:14" ht="27" customHeight="1">
      <c r="A2" s="184"/>
      <c r="B2" s="401" t="s">
        <v>71</v>
      </c>
      <c r="C2" s="334" t="s">
        <v>168</v>
      </c>
      <c r="D2" s="412">
        <v>25</v>
      </c>
      <c r="E2" s="413" t="s">
        <v>88</v>
      </c>
      <c r="F2" s="528"/>
      <c r="G2" s="1085" t="s">
        <v>171</v>
      </c>
      <c r="H2" s="1086"/>
      <c r="I2" s="517"/>
      <c r="J2" s="531" t="s">
        <v>183</v>
      </c>
      <c r="K2" s="532" t="s">
        <v>160</v>
      </c>
      <c r="L2" s="1089" t="s">
        <v>181</v>
      </c>
      <c r="M2" s="1089"/>
      <c r="N2" s="532" t="s">
        <v>182</v>
      </c>
    </row>
    <row r="3" spans="1:14" ht="33" customHeight="1">
      <c r="A3" s="402">
        <v>1</v>
      </c>
      <c r="B3" s="326" t="s">
        <v>161</v>
      </c>
      <c r="C3" s="335">
        <v>12</v>
      </c>
      <c r="D3" s="320">
        <v>300</v>
      </c>
      <c r="E3" s="321">
        <v>12</v>
      </c>
      <c r="F3" s="529"/>
      <c r="G3" s="403" t="s">
        <v>162</v>
      </c>
      <c r="H3" s="414">
        <v>0.7916666666666666</v>
      </c>
      <c r="I3" s="518"/>
      <c r="J3" s="510">
        <v>1</v>
      </c>
      <c r="K3" s="511">
        <f aca="true" t="shared" si="0" ref="K3:K8">L3-1</f>
        <v>43579</v>
      </c>
      <c r="L3" s="512">
        <v>43580</v>
      </c>
      <c r="M3" s="514" t="s">
        <v>180</v>
      </c>
      <c r="N3" s="515" t="s">
        <v>159</v>
      </c>
    </row>
    <row r="4" spans="1:14" ht="33" customHeight="1">
      <c r="A4" s="404">
        <v>2</v>
      </c>
      <c r="B4" s="324" t="s">
        <v>163</v>
      </c>
      <c r="C4" s="335">
        <v>18</v>
      </c>
      <c r="D4" s="47">
        <v>630</v>
      </c>
      <c r="E4" s="321">
        <f>D4/25</f>
        <v>25.2</v>
      </c>
      <c r="F4" s="529"/>
      <c r="G4" s="328" t="s">
        <v>162</v>
      </c>
      <c r="H4" s="331">
        <v>0.8263888888888888</v>
      </c>
      <c r="I4" s="519"/>
      <c r="J4" s="510">
        <v>2</v>
      </c>
      <c r="K4" s="511">
        <f t="shared" si="0"/>
        <v>43586</v>
      </c>
      <c r="L4" s="513">
        <v>43587</v>
      </c>
      <c r="M4" s="514" t="s">
        <v>180</v>
      </c>
      <c r="N4" s="515" t="s">
        <v>159</v>
      </c>
    </row>
    <row r="5" spans="1:14" ht="33" customHeight="1">
      <c r="A5" s="402">
        <v>3</v>
      </c>
      <c r="B5" s="325" t="s">
        <v>167</v>
      </c>
      <c r="C5" s="335">
        <v>8</v>
      </c>
      <c r="D5" s="320">
        <v>200</v>
      </c>
      <c r="E5" s="321">
        <v>8</v>
      </c>
      <c r="F5" s="529"/>
      <c r="G5" s="329" t="s">
        <v>162</v>
      </c>
      <c r="H5" s="332">
        <v>0.8472222222222222</v>
      </c>
      <c r="I5" s="519"/>
      <c r="J5" s="510">
        <v>3</v>
      </c>
      <c r="K5" s="511">
        <f t="shared" si="0"/>
        <v>43600</v>
      </c>
      <c r="L5" s="513">
        <v>43601</v>
      </c>
      <c r="M5" s="514" t="s">
        <v>180</v>
      </c>
      <c r="N5" s="515" t="s">
        <v>159</v>
      </c>
    </row>
    <row r="6" spans="1:14" ht="33" customHeight="1">
      <c r="A6" s="404">
        <v>4</v>
      </c>
      <c r="B6" s="324" t="s">
        <v>164</v>
      </c>
      <c r="C6" s="335">
        <v>16</v>
      </c>
      <c r="D6" s="322">
        <v>300</v>
      </c>
      <c r="E6" s="321">
        <f>D6/25</f>
        <v>12</v>
      </c>
      <c r="F6" s="529"/>
      <c r="G6" s="330" t="s">
        <v>162</v>
      </c>
      <c r="H6" s="333">
        <v>0.875</v>
      </c>
      <c r="I6" s="518"/>
      <c r="J6" s="510">
        <v>4</v>
      </c>
      <c r="K6" s="511">
        <f t="shared" si="0"/>
        <v>43607</v>
      </c>
      <c r="L6" s="513">
        <v>43608</v>
      </c>
      <c r="M6" s="514" t="s">
        <v>180</v>
      </c>
      <c r="N6" s="515" t="s">
        <v>159</v>
      </c>
    </row>
    <row r="7" spans="1:14" ht="33" customHeight="1">
      <c r="A7" s="402">
        <v>5</v>
      </c>
      <c r="B7" s="326" t="s">
        <v>60</v>
      </c>
      <c r="C7" s="335">
        <v>13</v>
      </c>
      <c r="D7" s="320">
        <v>350</v>
      </c>
      <c r="E7" s="321">
        <v>14</v>
      </c>
      <c r="F7" s="529"/>
      <c r="G7" s="329" t="s">
        <v>162</v>
      </c>
      <c r="H7" s="332">
        <v>0.9027777777777778</v>
      </c>
      <c r="I7" s="519"/>
      <c r="J7" s="510">
        <v>5</v>
      </c>
      <c r="K7" s="511">
        <f t="shared" si="0"/>
        <v>43614</v>
      </c>
      <c r="L7" s="513">
        <v>43615</v>
      </c>
      <c r="M7" s="514" t="s">
        <v>180</v>
      </c>
      <c r="N7" s="515" t="s">
        <v>159</v>
      </c>
    </row>
    <row r="8" spans="1:14" ht="33" customHeight="1">
      <c r="A8" s="404">
        <v>6</v>
      </c>
      <c r="B8" s="324" t="s">
        <v>165</v>
      </c>
      <c r="C8" s="335">
        <v>9</v>
      </c>
      <c r="D8" s="47">
        <v>175</v>
      </c>
      <c r="E8" s="321">
        <f>D8/25</f>
        <v>7</v>
      </c>
      <c r="F8" s="529"/>
      <c r="G8" s="330" t="s">
        <v>162</v>
      </c>
      <c r="H8" s="333">
        <v>0.9131944444444445</v>
      </c>
      <c r="I8" s="518"/>
      <c r="J8" s="510">
        <v>6</v>
      </c>
      <c r="K8" s="511">
        <f t="shared" si="0"/>
        <v>43619</v>
      </c>
      <c r="L8" s="513">
        <v>43620</v>
      </c>
      <c r="M8" s="514" t="s">
        <v>180</v>
      </c>
      <c r="N8" s="515" t="s">
        <v>159</v>
      </c>
    </row>
    <row r="9" spans="1:14" ht="33" customHeight="1">
      <c r="A9" s="402">
        <v>7</v>
      </c>
      <c r="B9" s="405" t="s">
        <v>166</v>
      </c>
      <c r="C9" s="335">
        <v>13</v>
      </c>
      <c r="D9" s="47">
        <v>225</v>
      </c>
      <c r="E9" s="321">
        <v>11</v>
      </c>
      <c r="F9" s="529"/>
      <c r="G9" s="329" t="s">
        <v>162</v>
      </c>
      <c r="H9" s="332">
        <v>0.9375</v>
      </c>
      <c r="I9" s="519"/>
      <c r="J9" s="522"/>
      <c r="K9" s="522"/>
      <c r="L9" s="523"/>
      <c r="M9" s="524"/>
      <c r="N9" s="525"/>
    </row>
    <row r="10" spans="1:14" s="411" customFormat="1" ht="14.25">
      <c r="A10" s="407"/>
      <c r="B10" s="408" t="s">
        <v>69</v>
      </c>
      <c r="C10" s="406">
        <f>SUM(C3:C9)</f>
        <v>89</v>
      </c>
      <c r="D10" s="409">
        <f>SUM(D3:D9)</f>
        <v>2180</v>
      </c>
      <c r="E10" s="406">
        <f>SUM(E3:E9)</f>
        <v>89.2</v>
      </c>
      <c r="F10" s="530"/>
      <c r="G10" s="410"/>
      <c r="H10" s="415"/>
      <c r="I10" s="520"/>
      <c r="J10" s="522"/>
      <c r="K10" s="522"/>
      <c r="L10" s="526"/>
      <c r="M10" s="523"/>
      <c r="N10" s="525"/>
    </row>
  </sheetData>
  <sheetProtection/>
  <mergeCells count="5">
    <mergeCell ref="G1:H1"/>
    <mergeCell ref="G2:H2"/>
    <mergeCell ref="A1:C1"/>
    <mergeCell ref="L2:M2"/>
    <mergeCell ref="J1:N1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&amp;L&amp;Z&amp;F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ASP</cp:lastModifiedBy>
  <cp:lastPrinted>2019-03-15T21:42:50Z</cp:lastPrinted>
  <dcterms:created xsi:type="dcterms:W3CDTF">2017-01-08T10:24:33Z</dcterms:created>
  <dcterms:modified xsi:type="dcterms:W3CDTF">2019-03-15T21:52:36Z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