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500" tabRatio="589" firstSheet="2" activeTab="6"/>
  </bookViews>
  <sheets>
    <sheet name="Pretekový plán 2018 " sheetId="1" r:id="rId1"/>
    <sheet name="ZSR" sheetId="2" r:id="rId2"/>
    <sheet name="Hlasené počty" sheetId="3" r:id="rId3"/>
    <sheet name="Ceny" sheetId="4" r:id="rId4"/>
    <sheet name="Platby ZO - OZ BA" sheetId="5" r:id="rId5"/>
    <sheet name="Harmonogram nas_2018" sheetId="6" r:id="rId6"/>
    <sheet name="Zber-Podivín" sheetId="7" r:id="rId7"/>
    <sheet name="AUTO_KOSE" sheetId="8" r:id="rId8"/>
    <sheet name="PRIVES KOŠE" sheetId="9" r:id="rId9"/>
    <sheet name="čísla dier" sheetId="10" r:id="rId10"/>
  </sheets>
  <definedNames>
    <definedName name="_xlnm.Print_Area" localSheetId="1">'ZSR'!$A$1:$R$31</definedName>
  </definedNames>
  <calcPr fullCalcOnLoad="1"/>
</workbook>
</file>

<file path=xl/comments1.xml><?xml version="1.0" encoding="utf-8"?>
<comments xmlns="http://schemas.openxmlformats.org/spreadsheetml/2006/main">
  <authors>
    <author>ASP</author>
    <author/>
  </authors>
  <commentList>
    <comment ref="E2" authorId="0">
      <text>
        <r>
          <rPr>
            <b/>
            <sz val="9"/>
            <rFont val="Tahoma"/>
            <family val="2"/>
          </rPr>
          <t>1. MAJSTROVSTVO KRÁTKYCH A STREDNÝCH TRATÍ  </t>
        </r>
        <r>
          <rPr>
            <sz val="9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9"/>
            <rFont val="Tahoma"/>
            <family val="2"/>
          </rPr>
          <t>2. MAJSTROVSTVO DLHÝCH TRATÍ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2"/>
          </rPr>
          <t>3. MAJSTROVSTVO Národných pretekov</t>
        </r>
        <r>
          <rPr>
            <sz val="9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rFont val="Tahoma"/>
            <family val="2"/>
          </rPr>
          <t>4. MAJSTROVSTVO mladých chovateľov</t>
        </r>
      </text>
    </comment>
    <comment ref="I2" authorId="0">
      <text>
        <r>
          <rPr>
            <b/>
            <sz val="9"/>
            <rFont val="Tahoma"/>
            <family val="2"/>
          </rPr>
          <t>6.MAJ. SLOVENSKA ROČNÝCH HOLUBOV.</t>
        </r>
      </text>
    </comment>
    <comment ref="K2" authorId="1">
      <text>
        <r>
          <rPr>
            <b/>
            <sz val="9"/>
            <color indexed="8"/>
            <rFont val="Tahoma"/>
            <family val="2"/>
          </rPr>
          <t xml:space="preserve">
INTERMAJSTROVSTVO
</t>
        </r>
      </text>
    </comment>
    <comment ref="J3" authorId="1">
      <text>
        <r>
          <rPr>
            <sz val="9"/>
            <color indexed="8"/>
            <rFont val="Tahoma"/>
            <family val="2"/>
          </rPr>
          <t xml:space="preserve">
MsRH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  <comment ref="J6" authorId="1">
      <text>
        <r>
          <rPr>
            <b/>
            <sz val="9"/>
            <color indexed="8"/>
            <rFont val="Tahoma"/>
            <family val="2"/>
          </rPr>
          <t xml:space="preserve">
MsKaST
Vyhodnotenie tvorí súčet 25 koeficientov 5 holubov, z ktorých každý do vyhodnotenia použije 5 koeficientov, získaných na tratiach kategórii Šport B s 5 % toleranciou hraníc, teda 285‐630 km v jedenástich vopred deklarovaných pretekoch, uvedených v pretekových plánoch OZ. 
</t>
        </r>
      </text>
    </comment>
    <comment ref="D8" authorId="1">
      <text>
        <r>
          <rPr>
            <sz val="9"/>
            <color indexed="8"/>
            <rFont val="Tahoma"/>
            <family val="2"/>
          </rPr>
          <t>Pretek Halle,
konaný 03.06.2018 sa bude letieť ako katovický memoriál na pamiatku zosnulých chovateľov.</t>
        </r>
      </text>
    </comment>
    <comment ref="J11" authorId="1">
      <text>
        <r>
          <rPr>
            <b/>
            <sz val="9"/>
            <color indexed="8"/>
            <rFont val="Tahoma"/>
            <family val="2"/>
          </rPr>
          <t xml:space="preserve">MsDT
Vyhodnotenie tvorí súčet 9 koeficientov 3 holubov, z ktorých každý do vyhodnotenia použije 2 koeficienty získané na tratiach kategórii Šport C s 5 % toleranciou hraníc, teda nad 475 km vo vopred deklarovaných pretekoch, uvedených v pretekových plánoch OZ, pričom aspoň 2 koeficienty, použité pre konečný súčet, môžu byť u holuba dosiahnuté na pretekoch kategórie Šport E.
b) preteky kategórie E u holuba kategórie MS DT môžu byť použité 2, teda v tvojom príklade 3 x 2 x Bad Nenndorf, zvyšné si ten holub odletí napr. z Halle
MsSDT
Vyhodnotenie tvorí súčet 4 koeficientov 2 holubov, z ktorých každy do vyhodnotenia použije 2 koeficienty, získané na tratiach kat. ŠPORT E s 5% toleranciou tj 665 km vo vopred deklarovaných NP.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J14" authorId="1">
      <text>
        <r>
          <rPr>
            <b/>
            <sz val="9"/>
            <color indexed="8"/>
            <rFont val="Tahoma"/>
            <family val="2"/>
          </rPr>
          <t xml:space="preserve">MsDT
Vyhodnotenie tvorí súčet 9 koeficientov 3 holubov, z ktorých každý do vyhodnotenia použije 2 koeficienty získané na tratiach kategórii Šport C s 5 % toleranciou hraníc, teda nad 475 km vo vopred deklarovaných pretekoch, uvedených v pretekových plánoch OZ, pričom aspoň 2 koeficienty, použité pre konečný súčet, môžu byť u holuba dosiahnuté na pretekoch kategórie Šport E.
b) preteky kategórie E u holuba kategórie MS DT môžu byť použité 2, teda v tvojom príklade 3 x 2 x Bad Nenndorf, zvyšné si ten holub odletí napr. z Halle
MsSDT
Vyhodnotenie tvorí súčet 4 koeficientov 2 holubov, z ktorých každy do vyhodnotenia použije 2 koeficienty, získané na tratiach kat. ŠPORT E s 5% toleranciou tj 665 km vo vopred deklarovaných NP.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J17" authorId="1">
      <text>
        <r>
          <rPr>
            <b/>
            <sz val="9"/>
            <color indexed="8"/>
            <rFont val="Tahoma"/>
            <family val="2"/>
          </rPr>
          <t xml:space="preserve">MsDT
Vyhodnotenie tvorí súčet 9 koeficientov 3 holubov, z ktorých každý do vyhodnotenia použije 2 koeficienty získané na tratiach kategórii Šport C s 5 % toleranciou hraníc, teda nad 475 km vo vopred deklarovaných pretekoch, uvedených v pretekových plánoch OZ, pričom aspoň 2 koeficienty, použité pre konečný súčet, môžu byť u holuba dosiahnuté na pretekoch kategórie Šport E.
b) preteky kategórie E u holuba kategórie MS DT môžu byť použité 2, teda v tvojom príklade 3 x 2 x Bad Nenndorf, zvyšné si ten holub odletí napr. z Halle
MsSDT
Vyhodnotenie tvorí súčet 4 koeficientov 2 holubov, z ktorých každy do vyhodnotenia použije 2 koeficienty, získané na tratiach kat. ŠPORT E s 5% toleranciou tj 665 km vo vopred deklarovaných NP.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9"/>
            <color indexed="8"/>
            <rFont val="Tahoma"/>
            <family val="2"/>
          </rPr>
          <t xml:space="preserve">4. INTERBRUSEL 2018
Predstavitelia prítomných národných zväzov chovateľov poštových holubov sa dohodli, že v roku
2018 vo svojich národných zväzoch vytvoria podmienky, aby sa ich členovia mohli zúčastniť
spoločného preteku Bruselu.
Štart preteku: 28. júla (07) 2018, raňajší štart.
Účasť v preteku: chovatelia z Poľska, Česka a Slovenska, bez obmedzenia kilometrovej vzdialenosti.
Medzinárodné vyhodnotenie preteku: Spoločné výsledky, výsledky do 800 km, výsledky nad 800
km. Medzinárodné vyhodnotenie – individuálna súťaž jednotlivcov.
Ocenenie prvých troch chovateľov z preteku bude počas XXXVI. Olympiády FCI v Poľsku – január
2019.
Štartovacia komisia: Krzysztof Kawaler – hlavný koordinátor. Po jednom zástupcovi delegujú do
komisie národné zväzy. 
</t>
        </r>
      </text>
    </comment>
    <comment ref="D23" authorId="1">
      <text>
        <r>
          <rPr>
            <b/>
            <sz val="12"/>
            <color indexed="8"/>
            <rFont val="Tahoma"/>
            <family val="2"/>
          </rPr>
          <t>Memoriál J.Cingela st.</t>
        </r>
      </text>
    </comment>
    <comment ref="J24" authorId="1">
      <text>
        <r>
          <rPr>
            <sz val="9"/>
            <color indexed="8"/>
            <rFont val="Tahoma"/>
            <family val="2"/>
          </rPr>
          <t xml:space="preserve">
Vyhodnotenie tvorí súčet 15 koeficientov 5 holubov z ktorých každy do vyhodnotenia použije 3 koeficienty získané vo vopred deklarovaných pretekoch, uvedených v pretekových plánoch OZ CHPH.
Preteková sezóna musí byť ukončená prvým októbrovým víkendom.</t>
        </r>
      </text>
    </comment>
  </commentList>
</comments>
</file>

<file path=xl/comments2.xml><?xml version="1.0" encoding="utf-8"?>
<comments xmlns="http://schemas.openxmlformats.org/spreadsheetml/2006/main">
  <authors>
    <author>ASP</author>
    <author/>
  </authors>
  <commentList>
    <comment ref="E2" authorId="0">
      <text>
        <r>
          <rPr>
            <b/>
            <sz val="9"/>
            <rFont val="Tahoma"/>
            <family val="2"/>
          </rPr>
          <t>1. MAJSTROVSTVO KRÁTKYCH A STREDNÝCH TRATÍ  </t>
        </r>
        <r>
          <rPr>
            <sz val="9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9"/>
            <rFont val="Tahoma"/>
            <family val="2"/>
          </rPr>
          <t>2. MAJSTROVSTVO DLHÝCH TRATÍ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2"/>
          </rPr>
          <t>3. MAJSTROVSTVO Národných pretekov</t>
        </r>
        <r>
          <rPr>
            <sz val="9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rFont val="Tahoma"/>
            <family val="2"/>
          </rPr>
          <t>4. MAJSTROVSTVO mladých chovateľov</t>
        </r>
      </text>
    </comment>
    <comment ref="I2" authorId="0">
      <text>
        <r>
          <rPr>
            <b/>
            <sz val="9"/>
            <rFont val="Tahoma"/>
            <family val="2"/>
          </rPr>
          <t>6.MAJ. SLOVENSKA ROČNÝCH HOLUBOV.</t>
        </r>
      </text>
    </comment>
    <comment ref="K2" authorId="0">
      <text>
        <r>
          <rPr>
            <b/>
            <sz val="9"/>
            <rFont val="Tahoma"/>
            <family val="2"/>
          </rPr>
          <t xml:space="preserve">
INTERMAJSTROVSTVO
</t>
        </r>
      </text>
    </comment>
    <comment ref="D4" authorId="1">
      <text>
        <r>
          <rPr>
            <sz val="9"/>
            <color indexed="8"/>
            <rFont val="Tahoma"/>
            <family val="2"/>
          </rPr>
          <t>Pretek Halle,
konaný 03.06.2018 sa bude letieť ako katovický memoriál na pamiatku zosnulých chovateľov.</t>
        </r>
      </text>
    </comment>
    <comment ref="J6" authorId="1">
      <text>
        <r>
          <rPr>
            <b/>
            <sz val="9"/>
            <color indexed="8"/>
            <rFont val="Tahoma"/>
            <family val="2"/>
          </rPr>
          <t xml:space="preserve">MsDT
Vyhodnotenie tvorí súčet 9 koeficientov 3 holubov, z ktorých každý do vyhodnotenia použije 2 koeficienty získané na tratiach kategórii Šport C s 5 % toleranciou hraníc, teda nad 475 km vo vopred deklarovaných pretekoch, uvedených v pretekových plánoch OZ, pričom aspoň 2 koeficienty, použité pre konečný súčet, môžu byť u holuba dosiahnuté na pretekoch kategórie Šport E.
b) preteky kategórie E u holuba kategórie MS DT môžu byť použité 2, teda v tvojom príklade 3 x 2 x Bad Nenndorf, zvyšné si ten holub odletí napr. z Halle
MsSDT
Vyhodnotenie tvorí súčet 4 koeficientov 2 holubov, z ktorých každy do vyhodnotenia použije 2 koeficienty, získané na tratiach kat. ŠPORT E s 5% toleranciou tj 665 km vo vopred deklarovaných NP.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2" authorId="1">
      <text>
        <r>
          <rPr>
            <b/>
            <sz val="9"/>
            <color indexed="8"/>
            <rFont val="Tahoma"/>
            <family val="2"/>
          </rPr>
          <t xml:space="preserve">4. INTERBRUSEL 2018
Predstavitelia prítomných národných zväzov chovateľov poštových holubov sa dohodli, že v roku
2018 vo svojich národných zväzoch vytvoria podmienky, aby sa ich členovia mohli zúčastniť
spoločného preteku Bruselu.
Štart preteku: 28. júla (07) 2018, raňajší štart.
Účasť v preteku: chovatelia z Poľska, Česka a Slovenska, bez obmedzenia kilometrovej vzdialenosti.
Medzinárodné vyhodnotenie preteku: Spoločné výsledky, výsledky do 800 km, výsledky nad 800
km. Medzinárodné vyhodnotenie – individuálna súťaž jednotlivcov.
Ocenenie prvých troch chovateľov z preteku bude počas XXXVI. Olympiády FCI v Poľsku – január
2019.
Štartovacia komisia: Krzysztof Kawaler – hlavný koordinátor. Po jednom zástupcovi delegujú do
komisie národné zväzy. 
</t>
        </r>
      </text>
    </comment>
  </commentList>
</comments>
</file>

<file path=xl/comments3.xml><?xml version="1.0" encoding="utf-8"?>
<comments xmlns="http://schemas.openxmlformats.org/spreadsheetml/2006/main">
  <authors>
    <author>ASP</author>
  </authors>
  <commentList>
    <comment ref="B3" authorId="0">
      <text>
        <r>
          <rPr>
            <b/>
            <sz val="9"/>
            <rFont val="Tahoma"/>
            <family val="2"/>
          </rPr>
          <t>ASP:</t>
        </r>
        <r>
          <rPr>
            <sz val="9"/>
            <rFont val="Tahoma"/>
            <family val="2"/>
          </rPr>
          <t xml:space="preserve">
Za ZO Bratislava nahlasujem nevyplnené počtov aktívnych chovateľov  pre r. 2018 v celkovom počte 24 chovateľov, z toho NS BA-Trnávka 15 chovateľov a NS Zálesie 9 chovateľov. Úprava oproti r.2017 sa týka menovite o týchto chovateľov : Jaroslav Plevák, Marek Hanko, Milan Komačka a Milan Skutka.
Záujemcov o pretek z Bruselu nahlásime dodatočne. V čase konania VČS ZO sme nemali informácie, že sa pretek bude konať.
</t>
        </r>
      </text>
    </comment>
    <comment ref="L3" authorId="0">
      <text>
        <r>
          <rPr>
            <b/>
            <sz val="9"/>
            <rFont val="Tahoma"/>
            <family val="0"/>
          </rPr>
          <t xml:space="preserve">
9.3.18; 8:15
Hromkovič požiadal o 12 košov</t>
        </r>
      </text>
    </comment>
    <comment ref="B5" authorId="0">
      <text>
        <r>
          <rPr>
            <b/>
            <sz val="9"/>
            <rFont val="Tahoma"/>
            <family val="0"/>
          </rPr>
          <t xml:space="preserve">
nedodali požadované údaje</t>
        </r>
        <r>
          <rPr>
            <sz val="9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9"/>
            <rFont val="Tahoma"/>
            <family val="0"/>
          </rPr>
          <t xml:space="preserve">
nedodali požadované údaje</t>
        </r>
        <r>
          <rPr>
            <sz val="9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0"/>
          </rPr>
          <t>Neúplné počty
ZO Pezinok a Šenkvice nedodali požadované údaje !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0" authorId="0">
      <text>
        <r>
          <rPr>
            <b/>
            <sz val="12"/>
            <color indexed="8"/>
            <rFont val="Tahoma"/>
            <family val="2"/>
          </rPr>
          <t>Memoriál J.Cingela st.</t>
        </r>
      </text>
    </comment>
  </commentList>
</comments>
</file>

<file path=xl/comments5.xml><?xml version="1.0" encoding="utf-8"?>
<comments xmlns="http://schemas.openxmlformats.org/spreadsheetml/2006/main">
  <authors>
    <author>ASP</author>
  </authors>
  <commentList>
    <comment ref="B3" authorId="0">
      <text>
        <r>
          <rPr>
            <b/>
            <sz val="9"/>
            <rFont val="Tahoma"/>
            <family val="0"/>
          </rPr>
          <t>ASP:</t>
        </r>
        <r>
          <rPr>
            <sz val="9"/>
            <rFont val="Tahoma"/>
            <family val="0"/>
          </rPr>
          <t xml:space="preserve">
Za ZO Bratislava nahlasujem nevyplnené počtov aktívnych chovateľov  pre r. 2018 v celkovom počte 24 chovateľov, z toho NS BA-Trnávka 15 chovateľov a NS Zálesie 9 chovateľov. Úprava oproti r.2017 sa týka menovite o týchto chovateľov : Jaroslav Plevák, Marek Hanko, Milan Komačka a Milan Skutka.
Záujemcov o pretek z Bruselu nahlásime dodatočne. V čase konania VČS ZO sme nemali informácie, že sa pretek bude konať.
</t>
        </r>
      </text>
    </comment>
    <comment ref="D20" authorId="0">
      <text>
        <r>
          <rPr>
            <sz val="9"/>
            <rFont val="Tahoma"/>
            <family val="0"/>
          </rPr>
          <t xml:space="preserve">info p.KOLÍNEK
12.3.2018 9:00
</t>
        </r>
      </text>
    </comment>
  </commentList>
</comments>
</file>

<file path=xl/sharedStrings.xml><?xml version="1.0" encoding="utf-8"?>
<sst xmlns="http://schemas.openxmlformats.org/spreadsheetml/2006/main" count="1092" uniqueCount="378">
  <si>
    <t>auto</t>
  </si>
  <si>
    <t>NS</t>
  </si>
  <si>
    <t>region do MS</t>
  </si>
  <si>
    <t xml:space="preserve"> OZ CHPH :</t>
  </si>
  <si>
    <t>P.č.</t>
  </si>
  <si>
    <t>Dátum</t>
  </si>
  <si>
    <t>miesto štartu</t>
  </si>
  <si>
    <t>najmenší</t>
  </si>
  <si>
    <t>najväčší</t>
  </si>
  <si>
    <t>bodovanie</t>
  </si>
  <si>
    <t>Deklarácia výsledkov - výstavy</t>
  </si>
  <si>
    <t xml:space="preserve">zaradenie do súťaže </t>
  </si>
  <si>
    <t>Velké Meziříčí</t>
  </si>
  <si>
    <t>ZO+VS+OZ</t>
  </si>
  <si>
    <t>MZO,MVS,MOZ,MKT</t>
  </si>
  <si>
    <t>Jihlava</t>
  </si>
  <si>
    <t>Slaný</t>
  </si>
  <si>
    <t>MZO,MVS,MOZ,MST</t>
  </si>
  <si>
    <t>Chomutov</t>
  </si>
  <si>
    <t>R3</t>
  </si>
  <si>
    <t>MZO,MVS,MOZ,MDT</t>
  </si>
  <si>
    <t>Louny</t>
  </si>
  <si>
    <t>R1</t>
  </si>
  <si>
    <t>MZO,MVS,MOZ,MSDT</t>
  </si>
  <si>
    <t>Halle II.</t>
  </si>
  <si>
    <t>Louny II.</t>
  </si>
  <si>
    <t>Louny III.</t>
  </si>
  <si>
    <t>Halle III.</t>
  </si>
  <si>
    <t>Brussel</t>
  </si>
  <si>
    <t>neboduje</t>
  </si>
  <si>
    <t>len na koeficient</t>
  </si>
  <si>
    <t>Louny IV.</t>
  </si>
  <si>
    <t>Preteky mladých holubov</t>
  </si>
  <si>
    <t>1.</t>
  </si>
  <si>
    <t xml:space="preserve">Velké Meziříčí- </t>
  </si>
  <si>
    <t>MZO,MVS,MOZ,MMH</t>
  </si>
  <si>
    <t>2.</t>
  </si>
  <si>
    <t>3.</t>
  </si>
  <si>
    <t>4.</t>
  </si>
  <si>
    <t>Řičany</t>
  </si>
  <si>
    <t>5.</t>
  </si>
  <si>
    <t>R1=OZNR+OZTO+OZTT+OZBA+OZPK</t>
  </si>
  <si>
    <t>R2=OZNR+OZTO+OZTT+OZBA</t>
  </si>
  <si>
    <t>dátum zaslania na SZ :</t>
  </si>
  <si>
    <t>R3=OZBA+OZTT</t>
  </si>
  <si>
    <t>podpis štatutára OZ</t>
  </si>
  <si>
    <t>VS1=ZOKráľová pri Senci+ZOSenec</t>
  </si>
  <si>
    <t>pečiatka OZ</t>
  </si>
  <si>
    <t>dátum prijatia na SZ</t>
  </si>
  <si>
    <t>VS3=ZOBratislava-Rusovce+ZODunajská Lužná+ZOLehnice</t>
  </si>
  <si>
    <t>podpis sekretára SZ</t>
  </si>
  <si>
    <t xml:space="preserve">Veľké Meziříčí   ČR </t>
  </si>
  <si>
    <t>Jihlava ČR</t>
  </si>
  <si>
    <t>Chomutov ČR</t>
  </si>
  <si>
    <t>Halle SRN</t>
  </si>
  <si>
    <t>Louny ČR</t>
  </si>
  <si>
    <t>nedeľa</t>
  </si>
  <si>
    <t>sobota</t>
  </si>
  <si>
    <t>Brusel                Belge</t>
  </si>
  <si>
    <t>Deň</t>
  </si>
  <si>
    <t>auto+príves</t>
  </si>
  <si>
    <t>Spôsob prepravy</t>
  </si>
  <si>
    <t>VS2=ZOBratislava+ZOŠenkvice-Cerové+ZOBA-Mierová kol.+ZOPezinok</t>
  </si>
  <si>
    <t>regióny</t>
  </si>
  <si>
    <t>R2=OZ NR+TO+BA+TT</t>
  </si>
  <si>
    <t>R3=OZ BA+TT</t>
  </si>
  <si>
    <t>R4=OZ NR+TO</t>
  </si>
  <si>
    <t>PoR=Považský región (TN+PB+SE)</t>
  </si>
  <si>
    <t xml:space="preserve">skratky : </t>
  </si>
  <si>
    <t>počas sobotného transportu budú mať holuby zabezpečené 1x kŕmenie (07:00 - 14:00 - neprerušený prístup ku krmivu) a 3x napájanie (1. napájanie - 07:00 - 08:00, 2. napájanie - 14:00 - 15:00, 3. napájanie 21:00 - 06:00 - neprerušený prístup k vode až do ranného štartu)</t>
  </si>
  <si>
    <t>štart preteku je plánovaný na nedeľu, cca. o 06:00 hodine</t>
  </si>
  <si>
    <t>R11=ZR(R1)+PoR</t>
  </si>
  <si>
    <t>R1(ZR)=OZ NR+TO+BA+TT+PK</t>
  </si>
  <si>
    <t>NP - Národné preteky, SR - VCS - Gotha</t>
  </si>
  <si>
    <t>TN- OZ Trenčín</t>
  </si>
  <si>
    <t>PB- OZ Považská Bystrica</t>
  </si>
  <si>
    <t>SE- OZ Senica</t>
  </si>
  <si>
    <t xml:space="preserve">NR- OZ Nitra; PK- OZ Pezinok; </t>
  </si>
  <si>
    <t xml:space="preserve">TT- OZ Trnava; TO- OZ  Topoľčany; </t>
  </si>
  <si>
    <t>BA -OZ Bratislava</t>
  </si>
  <si>
    <t>s ohľadom na prílet holubov z Bruselu sa začne skôr</t>
  </si>
  <si>
    <t>IM</t>
  </si>
  <si>
    <t>MsKaST</t>
  </si>
  <si>
    <t>MsDT</t>
  </si>
  <si>
    <t>MsRH</t>
  </si>
  <si>
    <t>Sezóna : 2018</t>
  </si>
  <si>
    <t>MsMH</t>
  </si>
  <si>
    <t>Poradie zberu</t>
  </si>
  <si>
    <t>Gotha SRN</t>
  </si>
  <si>
    <t>Dátumy pretekov</t>
  </si>
  <si>
    <t>Staré holuby</t>
  </si>
  <si>
    <t>Mladé holuby</t>
  </si>
  <si>
    <t>0108 - Lehnice</t>
  </si>
  <si>
    <t>nasadzovanie v NS_01-Dunajská Lužná</t>
  </si>
  <si>
    <t>0105 - D.Lužná</t>
  </si>
  <si>
    <t>0104 - Rusovce</t>
  </si>
  <si>
    <t>0110 - M.Kolónia</t>
  </si>
  <si>
    <t>0101 - Trnávka</t>
  </si>
  <si>
    <t>0101 - Zálesie</t>
  </si>
  <si>
    <t>0107 - Kráľová p.Senci</t>
  </si>
  <si>
    <t>0109 - Senec</t>
  </si>
  <si>
    <t>0106 - Šenkvice</t>
  </si>
  <si>
    <t>0102 - Pezinok</t>
  </si>
  <si>
    <t>Bad Nenndorf -  SRN</t>
  </si>
  <si>
    <t>Slaný  / Říčany ČR</t>
  </si>
  <si>
    <t>! Uvedené časy znamenajú odchod vozidla z nasadzovacieho strediska deň pred štartom !</t>
  </si>
  <si>
    <t>PROPOZÍCIE MAJSTROVSTIEV SLOVENSKA   PRE ROKY 2018‐2022 SCHVÁLENÉ NA VZ SZ CHPH DŇA 25. 11. 2017</t>
  </si>
  <si>
    <t>RS=Región Sever (Žilina...</t>
  </si>
  <si>
    <t>Intermajstrovstvo</t>
  </si>
  <si>
    <t>0101_Bratislava-Trnávka  NS_1</t>
  </si>
  <si>
    <t>0101_Bratislava--Zálesie  NS_2</t>
  </si>
  <si>
    <t>0102_Pezinok</t>
  </si>
  <si>
    <t>0104_Bratislava-Rusovce</t>
  </si>
  <si>
    <t>0105_Dunajská Lužná</t>
  </si>
  <si>
    <t>0106_Šenkvice</t>
  </si>
  <si>
    <t>0107_Kráľová pri Senci</t>
  </si>
  <si>
    <t>0108_Lehnice</t>
  </si>
  <si>
    <t>0109_Senec</t>
  </si>
  <si>
    <t>0110_Bratislava-Mierová kolonia</t>
  </si>
  <si>
    <t>OZ Bratislava</t>
  </si>
  <si>
    <t>X</t>
  </si>
  <si>
    <t>príves</t>
  </si>
  <si>
    <t>MsSDT</t>
  </si>
  <si>
    <t>MsDT,MsSDT</t>
  </si>
  <si>
    <t>transport holubov na miesto vypustenia bude v sobotu taký, aby holuby boli na mieste vypustenia v sobotu o cca. 21:00 hodine (t.j. deň pred štartom, cca. 8 - 9 hodín pred štartom - odpočinok holubov)</t>
  </si>
  <si>
    <t>napájania a štarty na pretekoch SDT budú zdokumentované kamerovým systémom</t>
  </si>
  <si>
    <t>zber na SDT bude začínať v piatok o 18:00 hodine v OZ TO a bude končiť o 00:00 hodine v Dunajskej Lužnej  OZ BA / tak ako minulý rok/</t>
  </si>
  <si>
    <t>Nahlásené požiadavky ZO</t>
  </si>
  <si>
    <t>0110_Bratislava-Mier kol.</t>
  </si>
  <si>
    <t>počet požadovaných košov</t>
  </si>
  <si>
    <t>počet holubov auto</t>
  </si>
  <si>
    <t>Nahlásené počty ZO - PH pre rok 2018</t>
  </si>
  <si>
    <t>128,801  - 185,984  (57,183 )</t>
  </si>
  <si>
    <t>151,392  - 210,781  (59,389 )</t>
  </si>
  <si>
    <t>292,800  - 353,059  (60,259 )</t>
  </si>
  <si>
    <t>345,760  - 406,342  (60,582 )</t>
  </si>
  <si>
    <t>491,735  - 551,770  (60,035 )</t>
  </si>
  <si>
    <t>318,010  - 378,351  (60,341 )</t>
  </si>
  <si>
    <t>693,633  - 754,330  (60,697 )</t>
  </si>
  <si>
    <t>528,973  - 590,054  (61,081 )</t>
  </si>
  <si>
    <t>951,836  - 1 011,262  (59,426 )</t>
  </si>
  <si>
    <t xml:space="preserve">rozpätie </t>
  </si>
  <si>
    <t>241,091  - 300,740  (59,649 )</t>
  </si>
  <si>
    <t>Kategória Majstrovstva Slovenska</t>
  </si>
  <si>
    <t>Louny V.</t>
  </si>
  <si>
    <t>SDT &gt;700</t>
  </si>
  <si>
    <t>Brusel</t>
  </si>
  <si>
    <t>nácvik                         Podivín</t>
  </si>
  <si>
    <t>Kámen u Pacova                               ČR</t>
  </si>
  <si>
    <t>počet akt. chovat.</t>
  </si>
  <si>
    <t>počet hol. prives</t>
  </si>
  <si>
    <t>40 /2/2 %|20/5</t>
  </si>
  <si>
    <t>60/3/2 %|20 /5</t>
  </si>
  <si>
    <t>90/3/2 %|20 /5</t>
  </si>
  <si>
    <t>120/3/2 %|10/4</t>
  </si>
  <si>
    <t>60/3/2 %|30/7</t>
  </si>
  <si>
    <t>PRETEKOVÝ PLÁN</t>
  </si>
  <si>
    <t>BRATISLAVA</t>
  </si>
  <si>
    <r>
      <t xml:space="preserve">počet pridelených košov                                        </t>
    </r>
    <r>
      <rPr>
        <b/>
        <sz val="12"/>
        <color indexed="30"/>
        <rFont val="Tahoma"/>
        <family val="2"/>
      </rPr>
      <t xml:space="preserve"> 2018</t>
    </r>
  </si>
  <si>
    <t>nasadzovanie v NS_02-Kráľová pri Senci</t>
  </si>
  <si>
    <t>Nové prerozdelenie košov znamená pre ZO ,že sa zmenili pozície dier pre koše  v aute i vo vozíku</t>
  </si>
  <si>
    <t>počet košov A</t>
  </si>
  <si>
    <t>P</t>
  </si>
  <si>
    <t>počet košov</t>
  </si>
  <si>
    <t>čísla dier pre koše</t>
  </si>
  <si>
    <t>0101_Bratislava-Trnávka_NS 2 Zálesie</t>
  </si>
  <si>
    <t>A</t>
  </si>
  <si>
    <t>0101_Bratislava-Trnávka_NS 1 Bratislava</t>
  </si>
  <si>
    <t>0101_Bratislava-Trnávka</t>
  </si>
  <si>
    <t>0102 Pezinok</t>
  </si>
  <si>
    <t>SPOLU auto + vozik</t>
  </si>
  <si>
    <t xml:space="preserve">SPOLU auto </t>
  </si>
  <si>
    <t>SPOLU vozik</t>
  </si>
  <si>
    <t>NS Zálesie</t>
  </si>
  <si>
    <t>Senec</t>
  </si>
  <si>
    <t xml:space="preserve">Kraľová </t>
  </si>
  <si>
    <t>Rusovce</t>
  </si>
  <si>
    <t>M.Kolonia</t>
  </si>
  <si>
    <t>NS Trnávka</t>
  </si>
  <si>
    <t>voda</t>
  </si>
  <si>
    <t>Lehnice</t>
  </si>
  <si>
    <t>D.Lužna</t>
  </si>
  <si>
    <t>Šenkvice</t>
  </si>
  <si>
    <t>Pezinok</t>
  </si>
  <si>
    <t>SZCHPH ZO</t>
  </si>
  <si>
    <t>sprievodca</t>
  </si>
  <si>
    <t>vodič</t>
  </si>
  <si>
    <t>nový počet holubov</t>
  </si>
  <si>
    <t>Rozmery koša</t>
  </si>
  <si>
    <t>príves koš</t>
  </si>
  <si>
    <t>auto koš</t>
  </si>
  <si>
    <t>šírka</t>
  </si>
  <si>
    <t>dĺžka</t>
  </si>
  <si>
    <t>0102  Pezinok</t>
  </si>
  <si>
    <t>plocha</t>
  </si>
  <si>
    <t>počet holubov do koša</t>
  </si>
  <si>
    <t>plocha pre jedného holuba</t>
  </si>
  <si>
    <t xml:space="preserve">Ochrana zviera pri preprave, ktorá bola vydaná v r. 2010. Jedná sa o tabuľku pri preprave : </t>
  </si>
  <si>
    <r>
      <t>cesta do 500 km 250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/ks  </t>
    </r>
  </si>
  <si>
    <r>
      <t>cesta nad 500 km 300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/ks</t>
    </r>
  </si>
  <si>
    <t>SPOLU</t>
  </si>
  <si>
    <t>minimálna výška 21cm.</t>
  </si>
  <si>
    <t>Rozhodnutie: na základe uznesenia výboru a pravidiel OZ</t>
  </si>
  <si>
    <t>Nedodržanie " doporučenej normy počtu holubov v koši " niektorým nevadí. Možno, že ani nevedia, že holub potrebuje viac  kyslíka než človek.  Omieľaná fráza ,že  budú preplnene len ich koše neobstojí pretože i poloprázdnom koši ostatných ZO v kamióne je rovnako vydýchaný vzduch. Výsledok je ten ,že prvé závody máme prepchatý kamión a od polovice sezóny chodíme poloprázdny!!!</t>
  </si>
  <si>
    <t>počet holubov v koši</t>
  </si>
  <si>
    <t>max. prepravná kapacita</t>
  </si>
  <si>
    <t>Prepravná kapacita</t>
  </si>
  <si>
    <t>Auto</t>
  </si>
  <si>
    <t>Príves</t>
  </si>
  <si>
    <t>Pravá strana sprievodca  2018</t>
  </si>
  <si>
    <t>Ľavá strana vodič 2018</t>
  </si>
  <si>
    <t>Strana šoféra</t>
  </si>
  <si>
    <t>Dunajská Lužná</t>
  </si>
  <si>
    <t>Mierova kolónia</t>
  </si>
  <si>
    <t>ZO</t>
  </si>
  <si>
    <t>prava strana_zavoznik</t>
  </si>
  <si>
    <t>ľava   strana vodič</t>
  </si>
  <si>
    <t>Trnávka</t>
  </si>
  <si>
    <t>Strana spolujazdca</t>
  </si>
  <si>
    <t>Kráľová pri Senci</t>
  </si>
  <si>
    <t>Trnávka Zálesie</t>
  </si>
  <si>
    <t>Rozdelenie košov v prívesnom vozíku - Sezóna 2018</t>
  </si>
  <si>
    <t>Louny V. ČR</t>
  </si>
  <si>
    <t>-</t>
  </si>
  <si>
    <r>
      <t xml:space="preserve">Halle </t>
    </r>
    <r>
      <rPr>
        <i/>
        <sz val="8"/>
        <color indexed="12"/>
        <rFont val="Tahoma"/>
        <family val="2"/>
      </rPr>
      <t>mem.J.HOMOLU</t>
    </r>
  </si>
  <si>
    <t>R11</t>
  </si>
  <si>
    <t xml:space="preserve">- </t>
  </si>
  <si>
    <t>Reg:</t>
  </si>
  <si>
    <t>R11=Západosl. Reg.+Považský reg.</t>
  </si>
  <si>
    <t>OZ:</t>
  </si>
  <si>
    <t>OZ=OZ Bratislava (9 ZO)</t>
  </si>
  <si>
    <t>ZO (2x)=ZO Bratislava, ZO Dunajská Lužná</t>
  </si>
  <si>
    <t>Kámen u Pacova</t>
  </si>
  <si>
    <t>184,030 - 244,893 (60,863 )</t>
  </si>
  <si>
    <t>auto SZ</t>
  </si>
  <si>
    <r>
      <t>VS+OZ</t>
    </r>
    <r>
      <rPr>
        <b/>
        <sz val="8"/>
        <color indexed="10"/>
        <rFont val="Tahoma"/>
        <family val="2"/>
      </rPr>
      <t>+R1+R2+R3+R11+NP</t>
    </r>
  </si>
  <si>
    <r>
      <t>ZO+VS+OZ+</t>
    </r>
    <r>
      <rPr>
        <b/>
        <sz val="8"/>
        <color indexed="10"/>
        <rFont val="Tahoma"/>
        <family val="2"/>
      </rPr>
      <t>R1+R2+R3</t>
    </r>
  </si>
  <si>
    <t>auto OZ Nitra</t>
  </si>
  <si>
    <r>
      <t>ZO+VS+OZ</t>
    </r>
    <r>
      <rPr>
        <b/>
        <sz val="8"/>
        <color indexed="10"/>
        <rFont val="Tahoma"/>
        <family val="2"/>
      </rPr>
      <t>+R1+R2+R3+R11+NP</t>
    </r>
  </si>
  <si>
    <t>Bad Nenndorf III.(NP)</t>
  </si>
  <si>
    <r>
      <t>ZO+VS+OZ+</t>
    </r>
    <r>
      <rPr>
        <b/>
        <sz val="8"/>
        <color indexed="10"/>
        <rFont val="Tahoma"/>
        <family val="2"/>
      </rPr>
      <t>R1+R2+R3+R11+VCS</t>
    </r>
  </si>
  <si>
    <t>Gotha  (VCS)</t>
  </si>
  <si>
    <t>Bad Nenndorf II. (NP)</t>
  </si>
  <si>
    <t>Bad Nenndorf I. (NP)</t>
  </si>
  <si>
    <t>Ms mlch</t>
  </si>
  <si>
    <t>Ms NP a VCS</t>
  </si>
  <si>
    <t xml:space="preserve">PRETEKOVÝ PLÁN </t>
  </si>
  <si>
    <t>Kat. Mj.Slovenska</t>
  </si>
  <si>
    <t>rozpätie km</t>
  </si>
  <si>
    <t>MsKaST ,MsDT,MsMCH,MsRH</t>
  </si>
  <si>
    <t>20/4, 90/2%/3b.</t>
  </si>
  <si>
    <t>468-584</t>
  </si>
  <si>
    <t>MsKaST,MsMCH,MsRH</t>
  </si>
  <si>
    <t>20/6, 60/2/2</t>
  </si>
  <si>
    <t>325-441</t>
  </si>
  <si>
    <t>MsDT,MsSDT,MsMCH</t>
  </si>
  <si>
    <t>10/3, 120/2/4</t>
  </si>
  <si>
    <t>672-788</t>
  </si>
  <si>
    <t>auto Nitra</t>
  </si>
  <si>
    <t>513-630</t>
  </si>
  <si>
    <t>944-1058</t>
  </si>
  <si>
    <t>MS</t>
  </si>
  <si>
    <t>RH,MCH</t>
  </si>
  <si>
    <t>KaST,RH,MCH</t>
  </si>
  <si>
    <t>KaST ,DT,MCH,RH</t>
  </si>
  <si>
    <t>DT,SDT,MCH</t>
  </si>
  <si>
    <r>
      <t>VS+OZ</t>
    </r>
    <r>
      <rPr>
        <b/>
        <sz val="8"/>
        <color indexed="10"/>
        <rFont val="Tahoma"/>
        <family val="2"/>
      </rPr>
      <t>+R1+R2+R3+R11+NP</t>
    </r>
  </si>
  <si>
    <t>&lt;&lt;&lt; MS</t>
  </si>
  <si>
    <t>&lt;&lt;&lt; Intermajstrovstvo</t>
  </si>
  <si>
    <t>MH</t>
  </si>
  <si>
    <t>počet aktívnych chovat.</t>
  </si>
  <si>
    <t>počet holubov</t>
  </si>
  <si>
    <t>počet pridelených košov</t>
  </si>
  <si>
    <t>pridelené na nácvik                         Podivín</t>
  </si>
  <si>
    <t>Platby ZO - OZ BA</t>
  </si>
  <si>
    <t>E</t>
  </si>
  <si>
    <t>cena auto</t>
  </si>
  <si>
    <t>cena príves</t>
  </si>
  <si>
    <t>cena DT</t>
  </si>
  <si>
    <t>Podivín 6x-1.Kolo</t>
  </si>
  <si>
    <t>Cena koša v aute</t>
  </si>
  <si>
    <t>Cena koša v prívese</t>
  </si>
  <si>
    <t>Cena za nasadenie 1 holuba SDT</t>
  </si>
  <si>
    <t>1 cesta</t>
  </si>
  <si>
    <t>Cena za nasadenie 1 holuba Brusel</t>
  </si>
  <si>
    <t>Cena koša v aute pre Podivín</t>
  </si>
  <si>
    <r>
      <t xml:space="preserve">Letové na rok 2018 teba uhraďiť na účet, čislo BU - </t>
    </r>
    <r>
      <rPr>
        <b/>
        <sz val="16"/>
        <color indexed="30"/>
        <rFont val="Tahoma"/>
        <family val="2"/>
      </rPr>
      <t>SK1509000000000011480265</t>
    </r>
    <r>
      <rPr>
        <b/>
        <sz val="16"/>
        <color indexed="10"/>
        <rFont val="Tahoma"/>
        <family val="2"/>
      </rPr>
      <t xml:space="preserve"> </t>
    </r>
    <r>
      <rPr>
        <sz val="16"/>
        <rFont val="Tahoma"/>
        <family val="2"/>
      </rPr>
      <t>                                                                                                                                                                                     do 15.4.2018</t>
    </r>
  </si>
  <si>
    <t>Pretek</t>
  </si>
  <si>
    <t>cena</t>
  </si>
  <si>
    <t>hodnota</t>
  </si>
  <si>
    <t>pohár+diplom</t>
  </si>
  <si>
    <t>3x pohár+diplom</t>
  </si>
  <si>
    <t>Víťazi pretekov</t>
  </si>
  <si>
    <t>1.cena</t>
  </si>
  <si>
    <t>Majster krátkych tratí</t>
  </si>
  <si>
    <t>2.cena</t>
  </si>
  <si>
    <t>3.cena</t>
  </si>
  <si>
    <t>Majster stredných  tratí</t>
  </si>
  <si>
    <t>Majster dlhých tratí</t>
  </si>
  <si>
    <t>Majster starých holubov</t>
  </si>
  <si>
    <t xml:space="preserve">Majster výletiek </t>
  </si>
  <si>
    <t>Derby ročných holubov</t>
  </si>
  <si>
    <t>ESO mladé / kategória „F“ – FCI/</t>
  </si>
  <si>
    <t>ESO ročiak / kategória „G“ – FCI/</t>
  </si>
  <si>
    <t xml:space="preserve">ESO-staré holuby /kategória „H“ FC I/ </t>
  </si>
  <si>
    <t>Výkon za rok holub</t>
  </si>
  <si>
    <t>Výkon za rok holubica</t>
  </si>
  <si>
    <t>Majstrovstvo  OZ</t>
  </si>
  <si>
    <r>
      <t xml:space="preserve">SPOLU </t>
    </r>
    <r>
      <rPr>
        <b/>
        <i/>
        <sz val="12"/>
        <color indexed="30"/>
        <rFont val="Tahoma"/>
        <family val="2"/>
      </rPr>
      <t xml:space="preserve"> (dľa rozpočtu 2018)</t>
    </r>
  </si>
  <si>
    <t xml:space="preserve"> adresa nasadzovacieho strediska</t>
  </si>
  <si>
    <t>vedúci nasadzovacieho strediska - meno a priezvisko</t>
  </si>
  <si>
    <t>vedúci nasadzovacieho strediska - kontakt - telefon</t>
  </si>
  <si>
    <t>vedúci nasadzovacieho strediska - kontakt- email</t>
  </si>
  <si>
    <t>zástupca vedúceho nasadzovacieho strediska - meno a priezvisko - kontakt - telefon + email</t>
  </si>
  <si>
    <t>Presná adresa nasadzovacieho strediska / ak sa nedá presne špecifikovať tak uviesť súradnice</t>
  </si>
  <si>
    <t>Reštaurácia u Takáčovcov,Malinovská ul.</t>
  </si>
  <si>
    <t>Igor Gál</t>
  </si>
  <si>
    <t>0904251322</t>
  </si>
  <si>
    <t>palo.korbas@gmail.com</t>
  </si>
  <si>
    <t>Fajgalská cesta,90201 Pezinok</t>
  </si>
  <si>
    <t>Stanislav Dušek</t>
  </si>
  <si>
    <t>0905313709</t>
  </si>
  <si>
    <t>michal.gajdusek1@gmail.com</t>
  </si>
  <si>
    <t>Šenkvice,Zapotok,požiarna zbrojnica</t>
  </si>
  <si>
    <t>Ján Peško</t>
  </si>
  <si>
    <t>0949809995</t>
  </si>
  <si>
    <t>j.pesko2@gmail.com</t>
  </si>
  <si>
    <t>90301 Senec, Trnavská 1</t>
  </si>
  <si>
    <t>Detári Jozef</t>
  </si>
  <si>
    <t xml:space="preserve"> 0905609562 </t>
  </si>
  <si>
    <t>jozef.detari@azet.sk</t>
  </si>
  <si>
    <t>90050 Kráľová p. Senci</t>
  </si>
  <si>
    <t>Ľudovít Filkász</t>
  </si>
  <si>
    <t>viliam.janko@gmail.com</t>
  </si>
  <si>
    <t>Obecný úrad Lehnice PSČ 930 37</t>
  </si>
  <si>
    <t>Imrich Janák</t>
  </si>
  <si>
    <t>0910966056</t>
  </si>
  <si>
    <t>lcsorgei@zoznam.sk</t>
  </si>
  <si>
    <t>klubovňa ZO CHPH Mariánska ul. Dunajská Lužná, časť Jánošíková (za kostolom)</t>
  </si>
  <si>
    <t>Vladimír Špindor Mariánska 647/22 Dunajská Lužná</t>
  </si>
  <si>
    <t>0903465446</t>
  </si>
  <si>
    <t>GehryJozef@stonline.sk,</t>
  </si>
  <si>
    <t>Studená ul,Areál Sarur a.s</t>
  </si>
  <si>
    <t>Jozef Hromkovič</t>
  </si>
  <si>
    <t>0904314101</t>
  </si>
  <si>
    <t>jozef.hromkovic.gmail.com</t>
  </si>
  <si>
    <t>Detské ihrisko M.Kolónia</t>
  </si>
  <si>
    <t>Ľudovít Szoke</t>
  </si>
  <si>
    <t>0940172642</t>
  </si>
  <si>
    <t>Balkánska ul. 51/280, 851 10 Bratislava</t>
  </si>
  <si>
    <t>Viliam Barčin</t>
  </si>
  <si>
    <t>0904615558</t>
  </si>
  <si>
    <t>alojz.barbirik@gmail.com</t>
  </si>
  <si>
    <t>Jozef Géhry</t>
  </si>
  <si>
    <t>+421 905 520 616</t>
  </si>
  <si>
    <t>N 48 : 04 : 51,44</t>
  </si>
  <si>
    <t>E 17 : 15 : 27,19</t>
  </si>
  <si>
    <t>klubovňa ZO CHPH Senec</t>
  </si>
  <si>
    <t>Jozef Detári</t>
  </si>
  <si>
    <t>adresa</t>
  </si>
  <si>
    <t>ved.nas.strediska</t>
  </si>
  <si>
    <t>telefón</t>
  </si>
  <si>
    <t>súradnice</t>
  </si>
  <si>
    <t>MVDr. Miloslav Struhár</t>
  </si>
  <si>
    <t>Cena dopravy pre Podivín</t>
  </si>
  <si>
    <t>poradie zberu</t>
  </si>
  <si>
    <t>Podivín</t>
  </si>
  <si>
    <t>0101- Zálesie</t>
  </si>
  <si>
    <t>0107-Kraľová-pri Senci</t>
  </si>
  <si>
    <t>0108-Lehnice</t>
  </si>
  <si>
    <t>0105-Dunajská Lužná</t>
  </si>
  <si>
    <t>0101-Bratislava-Trnávka</t>
  </si>
  <si>
    <t xml:space="preserve">0110-Bratislava-Mierová Kolonia                   </t>
  </si>
  <si>
    <t>0104-Bratislava-Rusovce</t>
  </si>
  <si>
    <t>dátum zberu</t>
  </si>
  <si>
    <t>Podivín - štart</t>
  </si>
  <si>
    <t>odchod auta</t>
  </si>
  <si>
    <t>Jihomoravské město Podivín leží na dolním toku řeky Dyje, na mírném návrší Dolnomoravského úvalu, ve výšce 170 m nad mořem.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</si>
</sst>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&quot;  košov&quot;"/>
    <numFmt numFmtId="165" formatCode="0.00_ ;[Red]\-0.00\ "/>
    <numFmt numFmtId="166" formatCode="0_ ;[Red]\-0\ "/>
    <numFmt numFmtId="167" formatCode="#0&quot;  cm&quot;"/>
    <numFmt numFmtId="168" formatCode="\P\r\a\vd\a;&quot;Pravda&quot;;&quot;Nepravda&quot;"/>
    <numFmt numFmtId="169" formatCode="[$€-2]\ #\ ##,000_);[Red]\([$¥€-2]\ #\ ##,000\)"/>
    <numFmt numFmtId="170" formatCode="dd/mm/yyyy"/>
    <numFmt numFmtId="171" formatCode="h:mm;@"/>
    <numFmt numFmtId="172" formatCode="hh:mm"/>
    <numFmt numFmtId="173" formatCode="[&lt;=9999999]###\ ##\ ##;##\ ##\ ##\ ##"/>
    <numFmt numFmtId="174" formatCode="h:mm:ss;@"/>
    <numFmt numFmtId="175" formatCode="#,##0.00\ &quot;€&quot;"/>
    <numFmt numFmtId="176" formatCode="#0&quot;  ks holubov&quot;"/>
    <numFmt numFmtId="177" formatCode="0.0"/>
    <numFmt numFmtId="178" formatCode="mmm/yyyy"/>
    <numFmt numFmtId="179" formatCode="[$-41B]d\.\ mmmm\ yyyy"/>
    <numFmt numFmtId="180" formatCode="#,##0\ &quot;€&quot;"/>
  </numFmts>
  <fonts count="1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b/>
      <i/>
      <sz val="10"/>
      <name val="Tahoma"/>
      <family val="2"/>
    </font>
    <font>
      <sz val="10"/>
      <name val="Tahoma"/>
      <family val="2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sz val="9"/>
      <color indexed="12"/>
      <name val="Tahoma"/>
      <family val="2"/>
    </font>
    <font>
      <b/>
      <sz val="8"/>
      <color indexed="10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i/>
      <sz val="16"/>
      <name val="Tahoma"/>
      <family val="2"/>
    </font>
    <font>
      <sz val="8"/>
      <name val="Tahoma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ahoma"/>
      <family val="2"/>
    </font>
    <font>
      <b/>
      <i/>
      <sz val="10"/>
      <color indexed="8"/>
      <name val="Times New Roman"/>
      <family val="1"/>
    </font>
    <font>
      <sz val="10"/>
      <color indexed="10"/>
      <name val="Tahoma"/>
      <family val="2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0"/>
      <color indexed="30"/>
      <name val="Tahoma"/>
      <family val="2"/>
    </font>
    <font>
      <b/>
      <i/>
      <sz val="10"/>
      <color indexed="10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10"/>
      <name val="Times New Roman"/>
      <family val="1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b/>
      <i/>
      <sz val="11"/>
      <color indexed="12"/>
      <name val="Tahoma"/>
      <family val="2"/>
    </font>
    <font>
      <b/>
      <sz val="12"/>
      <color indexed="8"/>
      <name val="Tahoma"/>
      <family val="2"/>
    </font>
    <font>
      <sz val="12"/>
      <name val="Times New Roman"/>
      <family val="1"/>
    </font>
    <font>
      <b/>
      <sz val="12"/>
      <color indexed="30"/>
      <name val="Tahoma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8"/>
      <name val="Tahoma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b/>
      <sz val="2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0"/>
      <name val="Arial"/>
      <family val="2"/>
    </font>
    <font>
      <b/>
      <sz val="8"/>
      <color indexed="12"/>
      <name val="Tahoma"/>
      <family val="2"/>
    </font>
    <font>
      <vertAlign val="superscript"/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indexed="30"/>
      <name val="Tahoma"/>
      <family val="2"/>
    </font>
    <font>
      <sz val="10"/>
      <color indexed="30"/>
      <name val="Arial"/>
      <family val="2"/>
    </font>
    <font>
      <b/>
      <sz val="10"/>
      <color indexed="30"/>
      <name val="Tahoma"/>
      <family val="2"/>
    </font>
    <font>
      <sz val="10"/>
      <color indexed="63"/>
      <name val="Arial"/>
      <family val="2"/>
    </font>
    <font>
      <b/>
      <sz val="10"/>
      <color indexed="17"/>
      <name val="Tahoma"/>
      <family val="2"/>
    </font>
    <font>
      <b/>
      <sz val="10"/>
      <color indexed="60"/>
      <name val="Tahoma"/>
      <family val="2"/>
    </font>
    <font>
      <sz val="10"/>
      <color indexed="63"/>
      <name val="Tahoma"/>
      <family val="2"/>
    </font>
    <font>
      <sz val="8"/>
      <color indexed="12"/>
      <name val="Times New Roman"/>
      <family val="1"/>
    </font>
    <font>
      <b/>
      <sz val="10"/>
      <color indexed="63"/>
      <name val="Tahoma"/>
      <family val="2"/>
    </font>
    <font>
      <i/>
      <sz val="8"/>
      <color indexed="12"/>
      <name val="Tahoma"/>
      <family val="2"/>
    </font>
    <font>
      <sz val="9"/>
      <color indexed="8"/>
      <name val="Tahoma"/>
      <family val="2"/>
    </font>
    <font>
      <sz val="11"/>
      <color indexed="30"/>
      <name val="Tahoma"/>
      <family val="2"/>
    </font>
    <font>
      <b/>
      <sz val="11"/>
      <color indexed="30"/>
      <name val="Tahoma"/>
      <family val="2"/>
    </font>
    <font>
      <b/>
      <i/>
      <sz val="11"/>
      <name val="Tahoma"/>
      <family val="2"/>
    </font>
    <font>
      <b/>
      <i/>
      <sz val="11"/>
      <color indexed="30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sz val="16"/>
      <name val="Tahoma"/>
      <family val="2"/>
    </font>
    <font>
      <b/>
      <sz val="16"/>
      <color indexed="30"/>
      <name val="Tahoma"/>
      <family val="2"/>
    </font>
    <font>
      <b/>
      <sz val="16"/>
      <color indexed="10"/>
      <name val="Tahoma"/>
      <family val="2"/>
    </font>
    <font>
      <b/>
      <i/>
      <sz val="12"/>
      <color indexed="30"/>
      <name val="Tahoma"/>
      <family val="2"/>
    </font>
    <font>
      <sz val="8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u val="single"/>
      <sz val="8"/>
      <color indexed="12"/>
      <name val="Calibri"/>
      <family val="2"/>
    </font>
    <font>
      <sz val="11"/>
      <name val="Arial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sz val="9"/>
      <color indexed="10"/>
      <name val="Tahoma"/>
      <family val="2"/>
    </font>
    <font>
      <b/>
      <sz val="96"/>
      <name val="Calibri"/>
      <family val="0"/>
    </font>
    <font>
      <u val="single"/>
      <sz val="10"/>
      <color indexed="20"/>
      <name val="Arial"/>
      <family val="2"/>
    </font>
    <font>
      <b/>
      <sz val="8"/>
      <color indexed="30"/>
      <name val="Tahoma"/>
      <family val="2"/>
    </font>
    <font>
      <b/>
      <sz val="9"/>
      <color indexed="30"/>
      <name val="Tahoma"/>
      <family val="2"/>
    </font>
    <font>
      <b/>
      <sz val="8"/>
      <color indexed="60"/>
      <name val="Calibri"/>
      <family val="2"/>
    </font>
    <font>
      <sz val="8"/>
      <color indexed="30"/>
      <name val="Tahoma"/>
      <family val="2"/>
    </font>
    <font>
      <b/>
      <sz val="8"/>
      <color indexed="12"/>
      <name val="Arial"/>
      <family val="2"/>
    </font>
    <font>
      <i/>
      <sz val="10"/>
      <color indexed="12"/>
      <name val="Arial"/>
      <family val="2"/>
    </font>
    <font>
      <sz val="12"/>
      <color indexed="12"/>
      <name val="Tahoma"/>
      <family val="2"/>
    </font>
    <font>
      <sz val="12"/>
      <color indexed="30"/>
      <name val="Tahoma"/>
      <family val="2"/>
    </font>
    <font>
      <b/>
      <i/>
      <sz val="8"/>
      <color indexed="8"/>
      <name val="Tahoma"/>
      <family val="2"/>
    </font>
    <font>
      <b/>
      <i/>
      <sz val="10"/>
      <color indexed="8"/>
      <name val="Tahoma"/>
      <family val="2"/>
    </font>
    <font>
      <b/>
      <i/>
      <sz val="8"/>
      <color indexed="30"/>
      <name val="Tahoma"/>
      <family val="2"/>
    </font>
    <font>
      <i/>
      <sz val="10"/>
      <color indexed="30"/>
      <name val="Arial"/>
      <family val="2"/>
    </font>
    <font>
      <b/>
      <sz val="20"/>
      <color indexed="30"/>
      <name val="Tahoma"/>
      <family val="2"/>
    </font>
    <font>
      <sz val="8"/>
      <color indexed="12"/>
      <name val="Tahoma"/>
      <family val="2"/>
    </font>
    <font>
      <b/>
      <sz val="12"/>
      <color indexed="60"/>
      <name val="Calibri"/>
      <family val="2"/>
    </font>
    <font>
      <sz val="26"/>
      <name val="Arial"/>
      <family val="2"/>
    </font>
    <font>
      <sz val="10"/>
      <color indexed="12"/>
      <name val="Tahoma"/>
      <family val="2"/>
    </font>
    <font>
      <b/>
      <i/>
      <sz val="9"/>
      <color indexed="30"/>
      <name val="Tahoma"/>
      <family val="2"/>
    </font>
    <font>
      <i/>
      <sz val="10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0"/>
      <color rgb="FF0033CC"/>
      <name val="Tahoma"/>
      <family val="2"/>
    </font>
    <font>
      <b/>
      <i/>
      <sz val="10"/>
      <color rgb="FF0033CC"/>
      <name val="Tahoma"/>
      <family val="2"/>
    </font>
    <font>
      <b/>
      <sz val="8"/>
      <color rgb="FF0033CC"/>
      <name val="Tahoma"/>
      <family val="2"/>
    </font>
    <font>
      <b/>
      <sz val="9"/>
      <color rgb="FF0033CC"/>
      <name val="Tahoma"/>
      <family val="2"/>
    </font>
    <font>
      <b/>
      <sz val="8"/>
      <color rgb="FFC00000"/>
      <name val="Calibri"/>
      <family val="2"/>
    </font>
    <font>
      <sz val="8"/>
      <color rgb="FF0033CC"/>
      <name val="Tahoma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FF0000"/>
      <name val="Tahoma"/>
      <family val="2"/>
    </font>
    <font>
      <b/>
      <sz val="11"/>
      <color rgb="FF0066CC"/>
      <name val="Tahoma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Tahoma"/>
      <family val="2"/>
    </font>
    <font>
      <sz val="12"/>
      <color rgb="FF0000FF"/>
      <name val="Tahoma"/>
      <family val="2"/>
    </font>
    <font>
      <sz val="10"/>
      <color rgb="FF0033CC"/>
      <name val="Tahoma"/>
      <family val="2"/>
    </font>
    <font>
      <sz val="10"/>
      <color rgb="FF333333"/>
      <name val="Tahoma"/>
      <family val="2"/>
    </font>
    <font>
      <b/>
      <sz val="11"/>
      <color rgb="FF0033CC"/>
      <name val="Tahoma"/>
      <family val="2"/>
    </font>
    <font>
      <b/>
      <i/>
      <sz val="12"/>
      <color rgb="FF0033CC"/>
      <name val="Tahoma"/>
      <family val="2"/>
    </font>
    <font>
      <sz val="12"/>
      <color rgb="FF0033CC"/>
      <name val="Tahoma"/>
      <family val="2"/>
    </font>
    <font>
      <b/>
      <i/>
      <sz val="8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sz val="8"/>
      <color rgb="FF0033CC"/>
      <name val="Tahoma"/>
      <family val="2"/>
    </font>
    <font>
      <i/>
      <sz val="10"/>
      <color rgb="FF0033CC"/>
      <name val="Arial"/>
      <family val="2"/>
    </font>
    <font>
      <b/>
      <sz val="20"/>
      <color rgb="FF0033CC"/>
      <name val="Tahoma"/>
      <family val="2"/>
    </font>
    <font>
      <sz val="8"/>
      <color rgb="FF0000FF"/>
      <name val="Tahoma"/>
      <family val="2"/>
    </font>
    <font>
      <b/>
      <sz val="12"/>
      <color rgb="FFC00000"/>
      <name val="Calibri"/>
      <family val="2"/>
    </font>
    <font>
      <b/>
      <i/>
      <sz val="9"/>
      <color rgb="FF0033CC"/>
      <name val="Tahoma"/>
      <family val="2"/>
    </font>
    <font>
      <i/>
      <sz val="9"/>
      <color rgb="FF0033CC"/>
      <name val="Arial"/>
      <family val="2"/>
    </font>
    <font>
      <b/>
      <sz val="8"/>
      <name val="Arial"/>
      <family val="2"/>
    </font>
  </fonts>
  <fills count="9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rgb="FF4F81BD"/>
        </stop>
        <stop position="0.5">
          <color theme="9" tint="0.5999900102615356"/>
        </stop>
        <stop position="1">
          <color rgb="FF4F81BD"/>
        </stop>
      </gradient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4F81BD"/>
        </stop>
        <stop position="0.5">
          <color theme="9" tint="0.5999900102615356"/>
        </stop>
        <stop position="1">
          <color rgb="FF4F81BD"/>
        </stop>
      </gradientFill>
    </fill>
    <fill>
      <patternFill patternType="solid">
        <fgColor indexed="16"/>
        <bgColor indexed="64"/>
      </patternFill>
    </fill>
    <fill>
      <gradientFill>
        <stop position="0">
          <color theme="4" tint="0.5999900102615356"/>
        </stop>
        <stop position="0.5">
          <color rgb="FFFFC000"/>
        </stop>
        <stop position="1">
          <color theme="4" tint="0.5999900102615356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8000860214233"/>
        <bgColor indexed="64"/>
      </patternFill>
    </fill>
    <fill>
      <gradientFill>
        <stop position="0">
          <color rgb="FF4F81BD"/>
        </stop>
        <stop position="0.5">
          <color theme="9" tint="0.5999900102615356"/>
        </stop>
        <stop position="1">
          <color rgb="FF4F81BD"/>
        </stop>
      </gradientFill>
    </fill>
    <fill>
      <gradientFill>
        <stop position="0">
          <color theme="4" tint="0.5999900102615356"/>
        </stop>
        <stop position="0.5">
          <color rgb="FFFFC000"/>
        </stop>
        <stop position="1">
          <color theme="4" tint="0.5999900102615356"/>
        </stop>
      </gradientFill>
    </fill>
    <fill>
      <gradientFill>
        <stop position="0">
          <color rgb="FFFFC000"/>
        </stop>
        <stop position="0.5">
          <color rgb="FFFFFF00"/>
        </stop>
        <stop position="1">
          <color rgb="FFFFC000"/>
        </stop>
      </gradient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/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FF0000"/>
      </right>
      <top style="double">
        <color rgb="FF0000FF"/>
      </top>
      <bottom style="dotted">
        <color rgb="FFC00000"/>
      </bottom>
    </border>
    <border>
      <left style="double">
        <color rgb="FFFF0000"/>
      </left>
      <right style="double">
        <color rgb="FFFF0000"/>
      </right>
      <top style="double">
        <color rgb="FF0000FF"/>
      </top>
      <bottom style="dotted">
        <color rgb="FFC00000"/>
      </bottom>
    </border>
    <border>
      <left style="double">
        <color rgb="FFFF0000"/>
      </left>
      <right style="double">
        <color rgb="FF0000FF"/>
      </right>
      <top style="double">
        <color rgb="FF0000FF"/>
      </top>
      <bottom style="dotted">
        <color rgb="FFC00000"/>
      </bottom>
    </border>
    <border>
      <left style="double">
        <color rgb="FF0000FF"/>
      </left>
      <right style="double">
        <color rgb="FFFF0000"/>
      </right>
      <top style="dotted">
        <color rgb="FFC00000"/>
      </top>
      <bottom style="double">
        <color rgb="FF0000FF"/>
      </bottom>
    </border>
    <border>
      <left style="double">
        <color rgb="FFFF0000"/>
      </left>
      <right style="double">
        <color rgb="FFFF0000"/>
      </right>
      <top style="dotted">
        <color rgb="FFC00000"/>
      </top>
      <bottom style="double">
        <color rgb="FF0000FF"/>
      </bottom>
    </border>
    <border>
      <left style="double">
        <color rgb="FFFF0000"/>
      </left>
      <right style="double">
        <color rgb="FFFF0000"/>
      </right>
      <top style="dotted">
        <color rgb="FFC00000"/>
      </top>
      <bottom>
        <color indexed="63"/>
      </bottom>
    </border>
    <border>
      <left style="double">
        <color rgb="FFFF0000"/>
      </left>
      <right style="double">
        <color rgb="FF0000FF"/>
      </right>
      <top style="dotted">
        <color rgb="FFC00000"/>
      </top>
      <bottom>
        <color indexed="63"/>
      </bottom>
    </border>
    <border>
      <left style="double">
        <color rgb="FF0000FF"/>
      </left>
      <right style="double">
        <color rgb="FFFF0000"/>
      </right>
      <top>
        <color indexed="63"/>
      </top>
      <bottom style="dotted">
        <color rgb="FFC0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C00000"/>
      </bottom>
    </border>
    <border>
      <left style="double">
        <color rgb="FFFF0000"/>
      </left>
      <right style="double">
        <color rgb="FF0000FF"/>
      </right>
      <top>
        <color indexed="63"/>
      </top>
      <bottom style="dotted">
        <color rgb="FFC0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0000F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FF0000"/>
      </right>
      <top style="double">
        <color rgb="FF0000FF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0000FF"/>
      </top>
      <bottom>
        <color indexed="63"/>
      </bottom>
    </border>
    <border>
      <left style="double">
        <color rgb="FFFF0000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FF0000"/>
      </right>
      <top>
        <color indexed="63"/>
      </top>
      <bottom style="double">
        <color rgb="FF0000FF"/>
      </bottom>
    </border>
    <border>
      <left style="double">
        <color rgb="FFFF0000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thin"/>
      <bottom style="double">
        <color rgb="FF0000F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rgb="FFFF0000"/>
      </left>
      <right style="thin"/>
      <top style="thick">
        <color rgb="FFFF0000"/>
      </top>
      <bottom style="double"/>
    </border>
    <border>
      <left style="thin"/>
      <right>
        <color indexed="63"/>
      </right>
      <top style="thick">
        <color rgb="FFFF0000"/>
      </top>
      <bottom style="double"/>
    </border>
    <border>
      <left style="thin"/>
      <right style="thick">
        <color rgb="FFFF0000"/>
      </right>
      <top style="thick">
        <color rgb="FFFF0000"/>
      </top>
      <bottom style="double"/>
    </border>
    <border>
      <left style="thin"/>
      <right style="thin"/>
      <top style="thick">
        <color rgb="FFFF0000"/>
      </top>
      <bottom style="double"/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n"/>
      <top style="thin"/>
      <bottom style="double">
        <color rgb="FFFF0000"/>
      </bottom>
    </border>
    <border>
      <left style="thin"/>
      <right>
        <color indexed="63"/>
      </right>
      <top style="thin"/>
      <bottom style="double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>
        <color rgb="FF0033CC"/>
      </top>
      <bottom style="medium">
        <color rgb="FF0033CC"/>
      </bottom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 style="double"/>
    </border>
    <border>
      <left style="double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>
        <color rgb="FF0000FF"/>
      </left>
      <right style="double">
        <color rgb="FFFF0000"/>
      </right>
      <top style="dotted">
        <color rgb="FFC0000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>
        <color indexed="8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30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3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3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30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1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2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2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12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12"/>
      </left>
      <right style="medium">
        <color indexed="8"/>
      </right>
      <top>
        <color indexed="63"/>
      </top>
      <bottom style="double">
        <color indexed="30"/>
      </bottom>
    </border>
    <border>
      <left style="medium"/>
      <right style="thin">
        <color indexed="8"/>
      </right>
      <top>
        <color indexed="63"/>
      </top>
      <bottom style="double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30"/>
      </bottom>
    </border>
    <border>
      <left style="thin">
        <color indexed="8"/>
      </left>
      <right style="double">
        <color indexed="12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12"/>
      </right>
      <top>
        <color indexed="63"/>
      </top>
      <bottom style="double">
        <color indexed="30"/>
      </bottom>
    </border>
    <border>
      <left style="double">
        <color indexed="12"/>
      </left>
      <right style="double">
        <color indexed="12"/>
      </right>
      <top style="medium">
        <color indexed="8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3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 style="double"/>
    </border>
    <border>
      <left>
        <color indexed="63"/>
      </left>
      <right style="thin"/>
      <top style="thick">
        <color rgb="FFFF0000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medium">
        <color rgb="FF0033CC"/>
      </top>
      <bottom style="medium">
        <color rgb="FF0033CC"/>
      </bottom>
    </border>
    <border>
      <left>
        <color indexed="63"/>
      </left>
      <right style="thick">
        <color rgb="FFFF0000"/>
      </right>
      <top style="medium">
        <color rgb="FF0033CC"/>
      </top>
      <bottom style="medium">
        <color rgb="FF0033CC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uble">
        <color rgb="FFFF0000"/>
      </left>
      <right style="thin"/>
      <top style="double">
        <color rgb="FFFF0000"/>
      </top>
      <bottom style="thin"/>
    </border>
    <border>
      <left style="thin"/>
      <right style="thin"/>
      <top style="double">
        <color rgb="FFFF0000"/>
      </top>
      <bottom style="thin"/>
    </border>
    <border>
      <left style="thin"/>
      <right style="double">
        <color rgb="FFFF0000"/>
      </right>
      <top style="double">
        <color rgb="FFFF0000"/>
      </top>
      <bottom style="thin"/>
    </border>
    <border>
      <left style="double">
        <color rgb="FFFF0000"/>
      </left>
      <right style="thin"/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 style="thin"/>
      <top style="thin"/>
      <bottom style="double">
        <color rgb="FFFF0000"/>
      </bottom>
    </border>
    <border>
      <left style="thin"/>
      <right style="thin"/>
      <top style="thin"/>
      <bottom style="double">
        <color rgb="FFFF0000"/>
      </bottom>
    </border>
    <border>
      <left style="thin"/>
      <right style="double">
        <color rgb="FFFF0000"/>
      </right>
      <top style="thin"/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0033CC"/>
      </bottom>
    </border>
    <border>
      <left style="medium">
        <color rgb="FF0033CC"/>
      </left>
      <right>
        <color indexed="63"/>
      </right>
      <top style="medium">
        <color rgb="FF0033CC"/>
      </top>
      <bottom style="medium">
        <color rgb="FF0033CC"/>
      </bottom>
    </border>
    <border>
      <left>
        <color indexed="63"/>
      </left>
      <right style="medium">
        <color rgb="FF0033CC"/>
      </right>
      <top style="medium">
        <color rgb="FF0033CC"/>
      </top>
      <bottom style="medium">
        <color rgb="FF0033CC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>
        <color indexed="30"/>
      </left>
      <right style="thin"/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 style="medium"/>
      <right style="double">
        <color indexed="30"/>
      </right>
      <top style="medium"/>
      <bottom>
        <color indexed="63"/>
      </bottom>
    </border>
    <border>
      <left style="double">
        <color indexed="30"/>
      </left>
      <right style="thin"/>
      <top style="medium"/>
      <bottom>
        <color indexed="63"/>
      </bottom>
    </border>
    <border>
      <left style="medium"/>
      <right style="double">
        <color indexed="30"/>
      </right>
      <top>
        <color indexed="63"/>
      </top>
      <bottom>
        <color indexed="63"/>
      </bottom>
    </border>
    <border>
      <left style="medium"/>
      <right style="double">
        <color indexed="30"/>
      </right>
      <top>
        <color indexed="63"/>
      </top>
      <bottom style="medium"/>
    </border>
    <border>
      <left style="double">
        <color indexed="30"/>
      </left>
      <right style="thin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32" fillId="0" borderId="0">
      <alignment/>
      <protection/>
    </xf>
    <xf numFmtId="9" fontId="0" fillId="0" borderId="0" applyFill="0" applyBorder="0" applyAlignment="0" applyProtection="0"/>
    <xf numFmtId="0" fontId="133" fillId="0" borderId="0" applyNumberFormat="0" applyFill="0" applyBorder="0" applyAlignment="0" applyProtection="0"/>
    <xf numFmtId="0" fontId="0" fillId="18" borderId="5" applyNumberFormat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886">
    <xf numFmtId="0" fontId="0" fillId="0" borderId="0" xfId="0" applyAlignment="1">
      <alignment/>
    </xf>
    <xf numFmtId="0" fontId="0" fillId="0" borderId="0" xfId="0" applyBorder="1" applyAlignment="1">
      <alignment/>
    </xf>
    <xf numFmtId="170" fontId="23" fillId="0" borderId="10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170" fontId="23" fillId="0" borderId="11" xfId="0" applyNumberFormat="1" applyFont="1" applyFill="1" applyBorder="1" applyAlignment="1" applyProtection="1">
      <alignment horizontal="right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49" fontId="35" fillId="0" borderId="0" xfId="0" applyNumberFormat="1" applyFont="1" applyAlignment="1">
      <alignment/>
    </xf>
    <xf numFmtId="0" fontId="24" fillId="0" borderId="0" xfId="0" applyFont="1" applyBorder="1" applyAlignment="1">
      <alignment vertical="center"/>
    </xf>
    <xf numFmtId="170" fontId="23" fillId="0" borderId="13" xfId="0" applyNumberFormat="1" applyFont="1" applyFill="1" applyBorder="1" applyAlignment="1" applyProtection="1">
      <alignment horizontal="right"/>
      <protection locked="0"/>
    </xf>
    <xf numFmtId="0" fontId="35" fillId="24" borderId="0" xfId="0" applyFont="1" applyFill="1" applyAlignment="1">
      <alignment horizontal="center"/>
    </xf>
    <xf numFmtId="0" fontId="35" fillId="24" borderId="0" xfId="0" applyFont="1" applyFill="1" applyAlignment="1">
      <alignment/>
    </xf>
    <xf numFmtId="0" fontId="134" fillId="24" borderId="0" xfId="0" applyFont="1" applyFill="1" applyBorder="1" applyAlignment="1" applyProtection="1">
      <alignment horizontal="left" vertical="center" indent="1"/>
      <protection locked="0"/>
    </xf>
    <xf numFmtId="49" fontId="3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3" fillId="0" borderId="14" xfId="0" applyFont="1" applyFill="1" applyBorder="1" applyAlignment="1" applyProtection="1">
      <alignment horizontal="center"/>
      <protection locked="0"/>
    </xf>
    <xf numFmtId="170" fontId="23" fillId="25" borderId="15" xfId="0" applyNumberFormat="1" applyFont="1" applyFill="1" applyBorder="1" applyAlignment="1" applyProtection="1">
      <alignment horizontal="right"/>
      <protection locked="0"/>
    </xf>
    <xf numFmtId="170" fontId="23" fillId="25" borderId="12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4" fillId="0" borderId="13" xfId="0" applyFont="1" applyBorder="1" applyAlignment="1">
      <alignment/>
    </xf>
    <xf numFmtId="14" fontId="24" fillId="24" borderId="13" xfId="0" applyNumberFormat="1" applyFont="1" applyFill="1" applyBorder="1" applyAlignment="1">
      <alignment/>
    </xf>
    <xf numFmtId="0" fontId="24" fillId="25" borderId="17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indent="1"/>
    </xf>
    <xf numFmtId="21" fontId="18" fillId="0" borderId="19" xfId="0" applyNumberFormat="1" applyFont="1" applyBorder="1" applyAlignment="1">
      <alignment horizontal="center" vertical="center"/>
    </xf>
    <xf numFmtId="21" fontId="18" fillId="26" borderId="19" xfId="0" applyNumberFormat="1" applyFont="1" applyFill="1" applyBorder="1" applyAlignment="1">
      <alignment horizontal="center" vertical="center"/>
    </xf>
    <xf numFmtId="171" fontId="18" fillId="26" borderId="19" xfId="0" applyNumberFormat="1" applyFont="1" applyFill="1" applyBorder="1" applyAlignment="1">
      <alignment horizontal="center" vertical="center"/>
    </xf>
    <xf numFmtId="21" fontId="18" fillId="26" borderId="21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indent="1"/>
    </xf>
    <xf numFmtId="21" fontId="18" fillId="0" borderId="13" xfId="0" applyNumberFormat="1" applyFont="1" applyBorder="1" applyAlignment="1">
      <alignment horizontal="center" vertical="center"/>
    </xf>
    <xf numFmtId="21" fontId="18" fillId="26" borderId="13" xfId="0" applyNumberFormat="1" applyFont="1" applyFill="1" applyBorder="1" applyAlignment="1">
      <alignment horizontal="center" vertical="center"/>
    </xf>
    <xf numFmtId="21" fontId="18" fillId="26" borderId="23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indent="1"/>
    </xf>
    <xf numFmtId="21" fontId="18" fillId="0" borderId="17" xfId="0" applyNumberFormat="1" applyFont="1" applyBorder="1" applyAlignment="1">
      <alignment horizontal="center" vertical="center"/>
    </xf>
    <xf numFmtId="21" fontId="18" fillId="26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17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0" xfId="0" applyFont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5" fillId="0" borderId="0" xfId="0" applyFont="1" applyBorder="1" applyAlignment="1">
      <alignment horizontal="left" vertical="center" indent="1"/>
    </xf>
    <xf numFmtId="0" fontId="35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49" fontId="35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135" fillId="0" borderId="0" xfId="0" applyFont="1" applyBorder="1" applyAlignment="1">
      <alignment horizontal="left" vertical="center" indent="1"/>
    </xf>
    <xf numFmtId="0" fontId="136" fillId="24" borderId="0" xfId="0" applyFont="1" applyFill="1" applyBorder="1" applyAlignment="1">
      <alignment horizontal="left" vertical="center" indent="1"/>
    </xf>
    <xf numFmtId="164" fontId="50" fillId="27" borderId="27" xfId="0" applyNumberFormat="1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164" fontId="50" fillId="27" borderId="31" xfId="0" applyNumberFormat="1" applyFont="1" applyFill="1" applyBorder="1" applyAlignment="1">
      <alignment horizontal="center" vertical="center" wrapText="1"/>
    </xf>
    <xf numFmtId="164" fontId="50" fillId="0" borderId="32" xfId="0" applyNumberFormat="1" applyFont="1" applyBorder="1" applyAlignment="1">
      <alignment vertical="center" wrapText="1"/>
    </xf>
    <xf numFmtId="164" fontId="50" fillId="27" borderId="33" xfId="0" applyNumberFormat="1" applyFont="1" applyFill="1" applyBorder="1" applyAlignment="1">
      <alignment horizontal="center" vertical="center" wrapText="1"/>
    </xf>
    <xf numFmtId="0" fontId="50" fillId="28" borderId="34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4" fillId="0" borderId="39" xfId="0" applyFont="1" applyBorder="1" applyAlignment="1">
      <alignment vertical="center"/>
    </xf>
    <xf numFmtId="0" fontId="50" fillId="0" borderId="40" xfId="0" applyFont="1" applyBorder="1" applyAlignment="1">
      <alignment vertical="center" wrapText="1"/>
    </xf>
    <xf numFmtId="0" fontId="50" fillId="0" borderId="41" xfId="0" applyFont="1" applyBorder="1" applyAlignment="1">
      <alignment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/>
      <protection locked="0"/>
    </xf>
    <xf numFmtId="0" fontId="20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 applyProtection="1">
      <alignment horizontal="left" vertical="center"/>
      <protection locked="0"/>
    </xf>
    <xf numFmtId="0" fontId="20" fillId="0" borderId="47" xfId="0" applyFont="1" applyFill="1" applyBorder="1" applyAlignment="1">
      <alignment horizontal="center" vertical="center"/>
    </xf>
    <xf numFmtId="0" fontId="23" fillId="0" borderId="26" xfId="0" applyFont="1" applyFill="1" applyBorder="1" applyAlignment="1" applyProtection="1">
      <alignment horizontal="left" vertical="center"/>
      <protection locked="0"/>
    </xf>
    <xf numFmtId="0" fontId="20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53" fillId="0" borderId="50" xfId="0" applyFont="1" applyBorder="1" applyAlignment="1">
      <alignment horizontal="center" vertical="center"/>
    </xf>
    <xf numFmtId="0" fontId="137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/>
    </xf>
    <xf numFmtId="0" fontId="137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164" fontId="50" fillId="27" borderId="62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4" fontId="50" fillId="0" borderId="63" xfId="0" applyNumberFormat="1" applyFont="1" applyBorder="1" applyAlignment="1">
      <alignment vertical="center" wrapText="1"/>
    </xf>
    <xf numFmtId="164" fontId="50" fillId="27" borderId="57" xfId="0" applyNumberFormat="1" applyFont="1" applyFill="1" applyBorder="1" applyAlignment="1">
      <alignment horizontal="center" vertical="center" wrapText="1"/>
    </xf>
    <xf numFmtId="164" fontId="50" fillId="27" borderId="64" xfId="0" applyNumberFormat="1" applyFont="1" applyFill="1" applyBorder="1" applyAlignment="1">
      <alignment horizontal="center" vertical="center" wrapText="1"/>
    </xf>
    <xf numFmtId="164" fontId="50" fillId="27" borderId="65" xfId="0" applyNumberFormat="1" applyFont="1" applyFill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 wrapText="1"/>
    </xf>
    <xf numFmtId="0" fontId="50" fillId="26" borderId="47" xfId="0" applyFont="1" applyFill="1" applyBorder="1" applyAlignment="1">
      <alignment horizontal="center" vertical="center" wrapText="1"/>
    </xf>
    <xf numFmtId="0" fontId="50" fillId="26" borderId="48" xfId="0" applyFont="1" applyFill="1" applyBorder="1" applyAlignment="1">
      <alignment horizontal="center" vertical="center" wrapText="1"/>
    </xf>
    <xf numFmtId="164" fontId="50" fillId="27" borderId="70" xfId="0" applyNumberFormat="1" applyFont="1" applyFill="1" applyBorder="1" applyAlignment="1">
      <alignment horizontal="center" vertical="center" wrapText="1"/>
    </xf>
    <xf numFmtId="0" fontId="50" fillId="24" borderId="47" xfId="0" applyFont="1" applyFill="1" applyBorder="1" applyAlignment="1">
      <alignment horizontal="center" vertical="center" wrapText="1"/>
    </xf>
    <xf numFmtId="0" fontId="50" fillId="24" borderId="69" xfId="0" applyFont="1" applyFill="1" applyBorder="1" applyAlignment="1">
      <alignment horizontal="center" vertical="center" wrapText="1"/>
    </xf>
    <xf numFmtId="0" fontId="50" fillId="24" borderId="59" xfId="0" applyFont="1" applyFill="1" applyBorder="1" applyAlignment="1">
      <alignment horizontal="center" vertical="center" wrapText="1"/>
    </xf>
    <xf numFmtId="0" fontId="54" fillId="24" borderId="55" xfId="0" applyFont="1" applyFill="1" applyBorder="1" applyAlignment="1">
      <alignment horizontal="center" vertical="center"/>
    </xf>
    <xf numFmtId="0" fontId="50" fillId="24" borderId="71" xfId="0" applyFont="1" applyFill="1" applyBorder="1" applyAlignment="1">
      <alignment horizontal="center" vertical="center" wrapText="1"/>
    </xf>
    <xf numFmtId="0" fontId="50" fillId="24" borderId="45" xfId="0" applyFont="1" applyFill="1" applyBorder="1" applyAlignment="1">
      <alignment horizontal="center" vertical="center" wrapText="1"/>
    </xf>
    <xf numFmtId="0" fontId="50" fillId="24" borderId="68" xfId="0" applyFont="1" applyFill="1" applyBorder="1" applyAlignment="1">
      <alignment horizontal="center" vertical="center" wrapText="1"/>
    </xf>
    <xf numFmtId="0" fontId="50" fillId="24" borderId="54" xfId="0" applyFont="1" applyFill="1" applyBorder="1" applyAlignment="1">
      <alignment horizontal="center" vertical="center" wrapText="1"/>
    </xf>
    <xf numFmtId="0" fontId="24" fillId="28" borderId="13" xfId="0" applyFont="1" applyFill="1" applyBorder="1" applyAlignment="1">
      <alignment/>
    </xf>
    <xf numFmtId="0" fontId="37" fillId="29" borderId="19" xfId="0" applyFont="1" applyFill="1" applyBorder="1" applyAlignment="1">
      <alignment horizontal="center" vertical="center" wrapText="1"/>
    </xf>
    <xf numFmtId="0" fontId="37" fillId="29" borderId="13" xfId="0" applyFont="1" applyFill="1" applyBorder="1" applyAlignment="1">
      <alignment horizontal="center" vertical="center" wrapText="1"/>
    </xf>
    <xf numFmtId="0" fontId="37" fillId="29" borderId="72" xfId="0" applyFont="1" applyFill="1" applyBorder="1" applyAlignment="1">
      <alignment horizontal="center" vertical="center" wrapText="1"/>
    </xf>
    <xf numFmtId="0" fontId="37" fillId="29" borderId="16" xfId="0" applyFont="1" applyFill="1" applyBorder="1" applyAlignment="1">
      <alignment horizontal="center" vertical="center" wrapText="1"/>
    </xf>
    <xf numFmtId="0" fontId="37" fillId="29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vertical="center"/>
    </xf>
    <xf numFmtId="0" fontId="50" fillId="24" borderId="13" xfId="0" applyFont="1" applyFill="1" applyBorder="1" applyAlignment="1">
      <alignment horizontal="center" vertical="center" wrapText="1"/>
    </xf>
    <xf numFmtId="164" fontId="50" fillId="30" borderId="6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37" fillId="31" borderId="73" xfId="0" applyNumberFormat="1" applyFont="1" applyFill="1" applyBorder="1" applyAlignment="1">
      <alignment horizontal="center" vertical="center" wrapText="1"/>
    </xf>
    <xf numFmtId="164" fontId="137" fillId="31" borderId="13" xfId="0" applyNumberFormat="1" applyFont="1" applyFill="1" applyBorder="1" applyAlignment="1">
      <alignment horizontal="center" vertical="center" wrapText="1"/>
    </xf>
    <xf numFmtId="164" fontId="137" fillId="31" borderId="74" xfId="0" applyNumberFormat="1" applyFont="1" applyFill="1" applyBorder="1" applyAlignment="1">
      <alignment horizontal="center" vertical="center" wrapText="1"/>
    </xf>
    <xf numFmtId="164" fontId="137" fillId="31" borderId="75" xfId="0" applyNumberFormat="1" applyFont="1" applyFill="1" applyBorder="1" applyAlignment="1">
      <alignment horizontal="center" vertical="center" wrapText="1"/>
    </xf>
    <xf numFmtId="164" fontId="136" fillId="28" borderId="76" xfId="0" applyNumberFormat="1" applyFont="1" applyFill="1" applyBorder="1" applyAlignment="1">
      <alignment horizontal="center" vertical="center" wrapText="1"/>
    </xf>
    <xf numFmtId="0" fontId="48" fillId="0" borderId="77" xfId="0" applyFont="1" applyBorder="1" applyAlignment="1">
      <alignment horizontal="center" vertical="center" wrapText="1"/>
    </xf>
    <xf numFmtId="0" fontId="48" fillId="28" borderId="78" xfId="0" applyFont="1" applyFill="1" applyBorder="1" applyAlignment="1">
      <alignment horizontal="center" vertical="center" wrapText="1"/>
    </xf>
    <xf numFmtId="0" fontId="48" fillId="28" borderId="79" xfId="0" applyFont="1" applyFill="1" applyBorder="1" applyAlignment="1">
      <alignment horizontal="center" vertical="center" wrapText="1"/>
    </xf>
    <xf numFmtId="170" fontId="23" fillId="28" borderId="10" xfId="0" applyNumberFormat="1" applyFont="1" applyFill="1" applyBorder="1" applyAlignment="1" applyProtection="1">
      <alignment horizontal="right"/>
      <protection locked="0"/>
    </xf>
    <xf numFmtId="170" fontId="23" fillId="28" borderId="14" xfId="0" applyNumberFormat="1" applyFont="1" applyFill="1" applyBorder="1" applyAlignment="1" applyProtection="1">
      <alignment horizontal="right"/>
      <protection locked="0"/>
    </xf>
    <xf numFmtId="170" fontId="23" fillId="28" borderId="13" xfId="0" applyNumberFormat="1" applyFont="1" applyFill="1" applyBorder="1" applyAlignment="1" applyProtection="1">
      <alignment horizontal="right"/>
      <protection locked="0"/>
    </xf>
    <xf numFmtId="170" fontId="23" fillId="28" borderId="80" xfId="0" applyNumberFormat="1" applyFont="1" applyFill="1" applyBorder="1" applyAlignment="1" applyProtection="1">
      <alignment horizontal="right"/>
      <protection locked="0"/>
    </xf>
    <xf numFmtId="170" fontId="23" fillId="28" borderId="68" xfId="0" applyNumberFormat="1" applyFont="1" applyFill="1" applyBorder="1" applyAlignment="1" applyProtection="1">
      <alignment horizontal="right"/>
      <protection locked="0"/>
    </xf>
    <xf numFmtId="0" fontId="32" fillId="32" borderId="19" xfId="0" applyFont="1" applyFill="1" applyBorder="1" applyAlignment="1">
      <alignment horizontal="center" vertical="center" wrapText="1"/>
    </xf>
    <xf numFmtId="0" fontId="32" fillId="32" borderId="21" xfId="0" applyFont="1" applyFill="1" applyBorder="1" applyAlignment="1">
      <alignment horizontal="center" vertical="center" wrapText="1"/>
    </xf>
    <xf numFmtId="0" fontId="32" fillId="33" borderId="72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35" borderId="81" xfId="0" applyFont="1" applyFill="1" applyBorder="1" applyAlignment="1">
      <alignment horizontal="center" vertical="center"/>
    </xf>
    <xf numFmtId="0" fontId="60" fillId="35" borderId="82" xfId="0" applyFont="1" applyFill="1" applyBorder="1" applyAlignment="1">
      <alignment horizontal="center" vertical="center" wrapText="1"/>
    </xf>
    <xf numFmtId="0" fontId="60" fillId="35" borderId="83" xfId="0" applyFont="1" applyFill="1" applyBorder="1" applyAlignment="1">
      <alignment horizontal="center" vertical="center" wrapText="1"/>
    </xf>
    <xf numFmtId="0" fontId="61" fillId="0" borderId="45" xfId="0" applyFont="1" applyBorder="1" applyAlignment="1">
      <alignment vertical="center" wrapText="1"/>
    </xf>
    <xf numFmtId="0" fontId="61" fillId="0" borderId="47" xfId="0" applyFont="1" applyBorder="1" applyAlignment="1">
      <alignment vertical="center" wrapText="1"/>
    </xf>
    <xf numFmtId="0" fontId="61" fillId="0" borderId="47" xfId="0" applyFont="1" applyBorder="1" applyAlignment="1">
      <alignment vertical="center"/>
    </xf>
    <xf numFmtId="0" fontId="61" fillId="0" borderId="84" xfId="0" applyFont="1" applyBorder="1" applyAlignment="1">
      <alignment vertical="center" wrapText="1"/>
    </xf>
    <xf numFmtId="0" fontId="61" fillId="0" borderId="85" xfId="0" applyFont="1" applyBorder="1" applyAlignment="1">
      <alignment vertical="center" wrapText="1"/>
    </xf>
    <xf numFmtId="0" fontId="59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0" fontId="60" fillId="27" borderId="0" xfId="0" applyFont="1" applyFill="1" applyAlignment="1">
      <alignment horizontal="center" vertical="center"/>
    </xf>
    <xf numFmtId="0" fontId="62" fillId="36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0" borderId="10" xfId="0" applyFont="1" applyFill="1" applyBorder="1" applyAlignment="1">
      <alignment vertical="center"/>
    </xf>
    <xf numFmtId="0" fontId="63" fillId="30" borderId="10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vertical="center"/>
    </xf>
    <xf numFmtId="0" fontId="63" fillId="37" borderId="10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vertical="center"/>
    </xf>
    <xf numFmtId="0" fontId="63" fillId="39" borderId="10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/>
    </xf>
    <xf numFmtId="0" fontId="62" fillId="35" borderId="86" xfId="0" applyFont="1" applyFill="1" applyBorder="1" applyAlignment="1">
      <alignment vertical="center"/>
    </xf>
    <xf numFmtId="0" fontId="63" fillId="35" borderId="86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138" fillId="35" borderId="13" xfId="0" applyFont="1" applyFill="1" applyBorder="1" applyAlignment="1">
      <alignment horizontal="center" vertical="center"/>
    </xf>
    <xf numFmtId="0" fontId="138" fillId="40" borderId="13" xfId="0" applyFont="1" applyFill="1" applyBorder="1" applyAlignment="1">
      <alignment horizontal="center" vertical="center"/>
    </xf>
    <xf numFmtId="0" fontId="138" fillId="28" borderId="13" xfId="0" applyFont="1" applyFill="1" applyBorder="1" applyAlignment="1">
      <alignment horizontal="center"/>
    </xf>
    <xf numFmtId="164" fontId="139" fillId="28" borderId="76" xfId="0" applyNumberFormat="1" applyFont="1" applyFill="1" applyBorder="1" applyAlignment="1">
      <alignment horizontal="center" vertical="center" wrapText="1"/>
    </xf>
    <xf numFmtId="164" fontId="139" fillId="31" borderId="73" xfId="0" applyNumberFormat="1" applyFont="1" applyFill="1" applyBorder="1" applyAlignment="1">
      <alignment horizontal="center" vertical="center" wrapText="1"/>
    </xf>
    <xf numFmtId="164" fontId="139" fillId="31" borderId="13" xfId="0" applyNumberFormat="1" applyFont="1" applyFill="1" applyBorder="1" applyAlignment="1">
      <alignment horizontal="center" vertical="center" wrapText="1"/>
    </xf>
    <xf numFmtId="164" fontId="139" fillId="31" borderId="74" xfId="0" applyNumberFormat="1" applyFont="1" applyFill="1" applyBorder="1" applyAlignment="1">
      <alignment horizontal="center" vertical="center" wrapText="1"/>
    </xf>
    <xf numFmtId="164" fontId="139" fillId="31" borderId="75" xfId="0" applyNumberFormat="1" applyFont="1" applyFill="1" applyBorder="1" applyAlignment="1">
      <alignment horizontal="center" vertical="center" wrapText="1"/>
    </xf>
    <xf numFmtId="0" fontId="0" fillId="0" borderId="87" xfId="0" applyFont="1" applyBorder="1" applyAlignment="1">
      <alignment/>
    </xf>
    <xf numFmtId="0" fontId="140" fillId="39" borderId="88" xfId="0" applyFont="1" applyFill="1" applyBorder="1" applyAlignment="1">
      <alignment horizontal="center" vertical="center"/>
    </xf>
    <xf numFmtId="0" fontId="140" fillId="41" borderId="89" xfId="0" applyFont="1" applyFill="1" applyBorder="1" applyAlignment="1">
      <alignment horizontal="center" vertical="center"/>
    </xf>
    <xf numFmtId="0" fontId="140" fillId="42" borderId="89" xfId="0" applyFont="1" applyFill="1" applyBorder="1" applyAlignment="1">
      <alignment horizontal="center" vertical="center"/>
    </xf>
    <xf numFmtId="0" fontId="140" fillId="30" borderId="89" xfId="0" applyFont="1" applyFill="1" applyBorder="1" applyAlignment="1">
      <alignment horizontal="center" vertical="center"/>
    </xf>
    <xf numFmtId="0" fontId="140" fillId="30" borderId="90" xfId="0" applyFont="1" applyFill="1" applyBorder="1" applyAlignment="1">
      <alignment horizontal="center" vertical="center"/>
    </xf>
    <xf numFmtId="0" fontId="140" fillId="43" borderId="91" xfId="0" applyFont="1" applyFill="1" applyBorder="1" applyAlignment="1">
      <alignment horizontal="center" vertical="center"/>
    </xf>
    <xf numFmtId="0" fontId="140" fillId="44" borderId="92" xfId="0" applyFont="1" applyFill="1" applyBorder="1" applyAlignment="1">
      <alignment horizontal="center" vertical="center"/>
    </xf>
    <xf numFmtId="0" fontId="140" fillId="45" borderId="92" xfId="0" applyFont="1" applyFill="1" applyBorder="1" applyAlignment="1">
      <alignment horizontal="center" vertical="center"/>
    </xf>
    <xf numFmtId="0" fontId="140" fillId="46" borderId="92" xfId="0" applyFont="1" applyFill="1" applyBorder="1" applyAlignment="1">
      <alignment horizontal="center"/>
    </xf>
    <xf numFmtId="0" fontId="140" fillId="47" borderId="93" xfId="0" applyFont="1" applyFill="1" applyBorder="1" applyAlignment="1">
      <alignment horizontal="center" vertical="center"/>
    </xf>
    <xf numFmtId="0" fontId="140" fillId="47" borderId="94" xfId="0" applyFont="1" applyFill="1" applyBorder="1" applyAlignment="1">
      <alignment horizontal="center" vertical="center"/>
    </xf>
    <xf numFmtId="0" fontId="140" fillId="39" borderId="95" xfId="0" applyFont="1" applyFill="1" applyBorder="1" applyAlignment="1">
      <alignment horizontal="center" vertical="center"/>
    </xf>
    <xf numFmtId="0" fontId="140" fillId="41" borderId="96" xfId="0" applyFont="1" applyFill="1" applyBorder="1" applyAlignment="1">
      <alignment horizontal="center" vertical="center"/>
    </xf>
    <xf numFmtId="0" fontId="140" fillId="39" borderId="96" xfId="0" applyFont="1" applyFill="1" applyBorder="1" applyAlignment="1">
      <alignment horizontal="center" vertical="center"/>
    </xf>
    <xf numFmtId="0" fontId="140" fillId="42" borderId="96" xfId="0" applyFont="1" applyFill="1" applyBorder="1" applyAlignment="1">
      <alignment horizontal="center" vertical="center"/>
    </xf>
    <xf numFmtId="0" fontId="140" fillId="30" borderId="96" xfId="0" applyFont="1" applyFill="1" applyBorder="1" applyAlignment="1">
      <alignment horizontal="center" vertical="center"/>
    </xf>
    <xf numFmtId="0" fontId="140" fillId="30" borderId="97" xfId="0" applyFont="1" applyFill="1" applyBorder="1" applyAlignment="1">
      <alignment horizontal="center" vertical="center"/>
    </xf>
    <xf numFmtId="0" fontId="140" fillId="44" borderId="93" xfId="0" applyFont="1" applyFill="1" applyBorder="1" applyAlignment="1">
      <alignment horizontal="center" vertical="center"/>
    </xf>
    <xf numFmtId="0" fontId="140" fillId="45" borderId="93" xfId="0" applyFont="1" applyFill="1" applyBorder="1" applyAlignment="1">
      <alignment horizontal="center" vertical="center"/>
    </xf>
    <xf numFmtId="0" fontId="140" fillId="46" borderId="93" xfId="0" applyFont="1" applyFill="1" applyBorder="1" applyAlignment="1">
      <alignment horizontal="center"/>
    </xf>
    <xf numFmtId="0" fontId="0" fillId="48" borderId="0" xfId="0" applyFont="1" applyFill="1" applyBorder="1" applyAlignment="1">
      <alignment/>
    </xf>
    <xf numFmtId="0" fontId="140" fillId="39" borderId="89" xfId="0" applyFont="1" applyFill="1" applyBorder="1" applyAlignment="1">
      <alignment horizontal="center" vertical="center"/>
    </xf>
    <xf numFmtId="0" fontId="140" fillId="49" borderId="92" xfId="0" applyFont="1" applyFill="1" applyBorder="1" applyAlignment="1">
      <alignment horizontal="center" vertical="center"/>
    </xf>
    <xf numFmtId="0" fontId="0" fillId="50" borderId="0" xfId="0" applyFont="1" applyFill="1" applyBorder="1" applyAlignment="1">
      <alignment/>
    </xf>
    <xf numFmtId="0" fontId="140" fillId="51" borderId="98" xfId="0" applyFont="1" applyFill="1" applyBorder="1" applyAlignment="1">
      <alignment horizontal="center" vertical="center"/>
    </xf>
    <xf numFmtId="0" fontId="140" fillId="39" borderId="91" xfId="0" applyFont="1" applyFill="1" applyBorder="1" applyAlignment="1">
      <alignment horizontal="center" vertical="center"/>
    </xf>
    <xf numFmtId="0" fontId="0" fillId="8" borderId="99" xfId="0" applyFont="1" applyFill="1" applyBorder="1" applyAlignment="1">
      <alignment/>
    </xf>
    <xf numFmtId="0" fontId="0" fillId="8" borderId="86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140" fillId="52" borderId="100" xfId="0" applyFont="1" applyFill="1" applyBorder="1" applyAlignment="1">
      <alignment horizontal="center"/>
    </xf>
    <xf numFmtId="0" fontId="140" fillId="52" borderId="101" xfId="0" applyFont="1" applyFill="1" applyBorder="1" applyAlignment="1">
      <alignment horizontal="center"/>
    </xf>
    <xf numFmtId="0" fontId="140" fillId="53" borderId="101" xfId="0" applyFont="1" applyFill="1" applyBorder="1" applyAlignment="1">
      <alignment horizontal="center"/>
    </xf>
    <xf numFmtId="0" fontId="140" fillId="39" borderId="101" xfId="0" applyFont="1" applyFill="1" applyBorder="1" applyAlignment="1">
      <alignment horizontal="center"/>
    </xf>
    <xf numFmtId="0" fontId="140" fillId="54" borderId="101" xfId="0" applyFont="1" applyFill="1" applyBorder="1" applyAlignment="1">
      <alignment horizontal="center"/>
    </xf>
    <xf numFmtId="0" fontId="140" fillId="42" borderId="101" xfId="0" applyFont="1" applyFill="1" applyBorder="1" applyAlignment="1">
      <alignment horizontal="center"/>
    </xf>
    <xf numFmtId="0" fontId="140" fillId="42" borderId="102" xfId="0" applyFont="1" applyFill="1" applyBorder="1" applyAlignment="1">
      <alignment horizontal="center"/>
    </xf>
    <xf numFmtId="0" fontId="140" fillId="55" borderId="103" xfId="0" applyFont="1" applyFill="1" applyBorder="1" applyAlignment="1">
      <alignment horizontal="center"/>
    </xf>
    <xf numFmtId="0" fontId="140" fillId="55" borderId="98" xfId="0" applyFont="1" applyFill="1" applyBorder="1" applyAlignment="1">
      <alignment horizontal="center"/>
    </xf>
    <xf numFmtId="0" fontId="140" fillId="56" borderId="98" xfId="0" applyFont="1" applyFill="1" applyBorder="1" applyAlignment="1">
      <alignment horizontal="center" vertical="center"/>
    </xf>
    <xf numFmtId="0" fontId="140" fillId="57" borderId="98" xfId="0" applyFont="1" applyFill="1" applyBorder="1" applyAlignment="1">
      <alignment horizontal="center"/>
    </xf>
    <xf numFmtId="0" fontId="140" fillId="40" borderId="104" xfId="0" applyFont="1" applyFill="1" applyBorder="1" applyAlignment="1">
      <alignment horizontal="center"/>
    </xf>
    <xf numFmtId="0" fontId="140" fillId="52" borderId="105" xfId="0" applyFont="1" applyFill="1" applyBorder="1" applyAlignment="1">
      <alignment horizontal="center"/>
    </xf>
    <xf numFmtId="0" fontId="140" fillId="52" borderId="106" xfId="0" applyFont="1" applyFill="1" applyBorder="1" applyAlignment="1">
      <alignment horizontal="center"/>
    </xf>
    <xf numFmtId="0" fontId="140" fillId="39" borderId="106" xfId="0" applyFont="1" applyFill="1" applyBorder="1" applyAlignment="1">
      <alignment horizontal="center"/>
    </xf>
    <xf numFmtId="0" fontId="140" fillId="54" borderId="106" xfId="0" applyFont="1" applyFill="1" applyBorder="1" applyAlignment="1">
      <alignment horizontal="center"/>
    </xf>
    <xf numFmtId="0" fontId="140" fillId="42" borderId="106" xfId="0" applyFont="1" applyFill="1" applyBorder="1" applyAlignment="1">
      <alignment horizontal="center"/>
    </xf>
    <xf numFmtId="0" fontId="140" fillId="42" borderId="107" xfId="0" applyFont="1" applyFill="1" applyBorder="1" applyAlignment="1">
      <alignment horizontal="center"/>
    </xf>
    <xf numFmtId="0" fontId="0" fillId="14" borderId="0" xfId="0" applyFont="1" applyFill="1" applyBorder="1" applyAlignment="1">
      <alignment/>
    </xf>
    <xf numFmtId="0" fontId="140" fillId="53" borderId="106" xfId="0" applyFont="1" applyFill="1" applyBorder="1" applyAlignment="1">
      <alignment horizontal="center"/>
    </xf>
    <xf numFmtId="0" fontId="140" fillId="56" borderId="108" xfId="0" applyFont="1" applyFill="1" applyBorder="1" applyAlignment="1">
      <alignment horizontal="center" vertical="center"/>
    </xf>
    <xf numFmtId="0" fontId="140" fillId="40" borderId="98" xfId="0" applyFont="1" applyFill="1" applyBorder="1" applyAlignment="1">
      <alignment horizontal="center"/>
    </xf>
    <xf numFmtId="0" fontId="65" fillId="35" borderId="109" xfId="0" applyFont="1" applyFill="1" applyBorder="1" applyAlignment="1">
      <alignment horizontal="center" vertical="center" wrapText="1"/>
    </xf>
    <xf numFmtId="0" fontId="141" fillId="38" borderId="110" xfId="0" applyFont="1" applyFill="1" applyBorder="1" applyAlignment="1">
      <alignment horizontal="center" vertical="center" wrapText="1"/>
    </xf>
    <xf numFmtId="0" fontId="141" fillId="38" borderId="111" xfId="0" applyFont="1" applyFill="1" applyBorder="1" applyAlignment="1">
      <alignment horizontal="center" vertical="center" wrapText="1"/>
    </xf>
    <xf numFmtId="0" fontId="142" fillId="0" borderId="112" xfId="0" applyFont="1" applyBorder="1" applyAlignment="1">
      <alignment horizontal="center" vertical="center" wrapText="1"/>
    </xf>
    <xf numFmtId="0" fontId="143" fillId="28" borderId="113" xfId="0" applyFont="1" applyFill="1" applyBorder="1" applyAlignment="1">
      <alignment horizontal="center" vertical="center"/>
    </xf>
    <xf numFmtId="0" fontId="143" fillId="28" borderId="1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0" fillId="24" borderId="114" xfId="0" applyFont="1" applyFill="1" applyBorder="1" applyAlignment="1">
      <alignment horizontal="center" vertical="center"/>
    </xf>
    <xf numFmtId="0" fontId="140" fillId="58" borderId="115" xfId="0" applyFont="1" applyFill="1" applyBorder="1" applyAlignment="1">
      <alignment horizontal="center" vertical="center"/>
    </xf>
    <xf numFmtId="0" fontId="140" fillId="0" borderId="116" xfId="0" applyFont="1" applyBorder="1" applyAlignment="1">
      <alignment horizontal="center"/>
    </xf>
    <xf numFmtId="167" fontId="18" fillId="59" borderId="73" xfId="0" applyNumberFormat="1" applyFont="1" applyFill="1" applyBorder="1" applyAlignment="1">
      <alignment vertical="center" wrapText="1"/>
    </xf>
    <xf numFmtId="167" fontId="18" fillId="59" borderId="116" xfId="0" applyNumberFormat="1" applyFont="1" applyFill="1" applyBorder="1" applyAlignment="1">
      <alignment vertical="center" wrapText="1"/>
    </xf>
    <xf numFmtId="0" fontId="140" fillId="60" borderId="117" xfId="0" applyFont="1" applyFill="1" applyBorder="1" applyAlignment="1">
      <alignment horizontal="center" vertical="center"/>
    </xf>
    <xf numFmtId="0" fontId="140" fillId="30" borderId="23" xfId="0" applyFont="1" applyFill="1" applyBorder="1" applyAlignment="1">
      <alignment horizontal="center" vertical="center"/>
    </xf>
    <xf numFmtId="167" fontId="18" fillId="59" borderId="13" xfId="0" applyNumberFormat="1" applyFont="1" applyFill="1" applyBorder="1" applyAlignment="1">
      <alignment vertical="center" wrapText="1"/>
    </xf>
    <xf numFmtId="167" fontId="18" fillId="59" borderId="118" xfId="0" applyNumberFormat="1" applyFont="1" applyFill="1" applyBorder="1" applyAlignment="1">
      <alignment vertical="center" wrapText="1"/>
    </xf>
    <xf numFmtId="0" fontId="140" fillId="24" borderId="117" xfId="0" applyFont="1" applyFill="1" applyBorder="1" applyAlignment="1">
      <alignment horizontal="center" vertical="center"/>
    </xf>
    <xf numFmtId="0" fontId="140" fillId="58" borderId="23" xfId="0" applyFont="1" applyFill="1" applyBorder="1" applyAlignment="1">
      <alignment horizontal="center" vertical="center"/>
    </xf>
    <xf numFmtId="0" fontId="140" fillId="24" borderId="23" xfId="0" applyFont="1" applyFill="1" applyBorder="1" applyAlignment="1">
      <alignment horizontal="center" vertical="center"/>
    </xf>
    <xf numFmtId="1" fontId="144" fillId="59" borderId="13" xfId="0" applyNumberFormat="1" applyFont="1" applyFill="1" applyBorder="1" applyAlignment="1">
      <alignment horizontal="center" vertical="center" wrapText="1"/>
    </xf>
    <xf numFmtId="1" fontId="144" fillId="59" borderId="118" xfId="0" applyNumberFormat="1" applyFont="1" applyFill="1" applyBorder="1" applyAlignment="1">
      <alignment horizontal="center" vertical="center" wrapText="1"/>
    </xf>
    <xf numFmtId="167" fontId="18" fillId="59" borderId="119" xfId="0" applyNumberFormat="1" applyFont="1" applyFill="1" applyBorder="1" applyAlignment="1">
      <alignment vertical="center" wrapText="1"/>
    </xf>
    <xf numFmtId="167" fontId="18" fillId="59" borderId="120" xfId="0" applyNumberFormat="1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140" fillId="60" borderId="121" xfId="0" applyFont="1" applyFill="1" applyBorder="1" applyAlignment="1">
      <alignment horizontal="center" vertical="center"/>
    </xf>
    <xf numFmtId="0" fontId="140" fillId="30" borderId="122" xfId="0" applyFont="1" applyFill="1" applyBorder="1" applyAlignment="1">
      <alignment horizontal="center" vertical="center"/>
    </xf>
    <xf numFmtId="0" fontId="141" fillId="28" borderId="123" xfId="0" applyFont="1" applyFill="1" applyBorder="1" applyAlignment="1">
      <alignment horizontal="center" vertical="center"/>
    </xf>
    <xf numFmtId="0" fontId="141" fillId="28" borderId="124" xfId="0" applyFont="1" applyFill="1" applyBorder="1" applyAlignment="1">
      <alignment horizontal="center" vertical="center"/>
    </xf>
    <xf numFmtId="0" fontId="141" fillId="28" borderId="12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5" fillId="0" borderId="0" xfId="0" applyFont="1" applyBorder="1" applyAlignment="1">
      <alignment horizontal="center" vertical="center" wrapText="1"/>
    </xf>
    <xf numFmtId="0" fontId="19" fillId="61" borderId="126" xfId="0" applyFont="1" applyFill="1" applyBorder="1" applyAlignment="1">
      <alignment horizontal="center" vertical="center"/>
    </xf>
    <xf numFmtId="0" fontId="19" fillId="26" borderId="126" xfId="0" applyFont="1" applyFill="1" applyBorder="1" applyAlignment="1">
      <alignment horizontal="center" vertical="center"/>
    </xf>
    <xf numFmtId="0" fontId="19" fillId="62" borderId="126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40" borderId="127" xfId="0" applyFont="1" applyFill="1" applyBorder="1" applyAlignment="1">
      <alignment horizontal="center" vertical="center"/>
    </xf>
    <xf numFmtId="0" fontId="146" fillId="63" borderId="127" xfId="0" applyFont="1" applyFill="1" applyBorder="1" applyAlignment="1">
      <alignment horizontal="center" vertical="center"/>
    </xf>
    <xf numFmtId="0" fontId="73" fillId="64" borderId="127" xfId="0" applyFont="1" applyFill="1" applyBorder="1" applyAlignment="1">
      <alignment horizontal="center" vertical="center"/>
    </xf>
    <xf numFmtId="0" fontId="74" fillId="65" borderId="128" xfId="0" applyFont="1" applyFill="1" applyBorder="1" applyAlignment="1">
      <alignment horizontal="center" vertical="center"/>
    </xf>
    <xf numFmtId="0" fontId="140" fillId="55" borderId="128" xfId="0" applyFont="1" applyFill="1" applyBorder="1" applyAlignment="1">
      <alignment horizontal="center"/>
    </xf>
    <xf numFmtId="0" fontId="74" fillId="64" borderId="128" xfId="0" applyFont="1" applyFill="1" applyBorder="1" applyAlignment="1">
      <alignment horizontal="center" vertical="center"/>
    </xf>
    <xf numFmtId="0" fontId="72" fillId="40" borderId="129" xfId="0" applyFont="1" applyFill="1" applyBorder="1" applyAlignment="1">
      <alignment horizontal="center" vertical="center"/>
    </xf>
    <xf numFmtId="0" fontId="146" fillId="63" borderId="129" xfId="0" applyFont="1" applyFill="1" applyBorder="1" applyAlignment="1">
      <alignment horizontal="center" vertical="center"/>
    </xf>
    <xf numFmtId="0" fontId="73" fillId="66" borderId="129" xfId="0" applyFont="1" applyFill="1" applyBorder="1" applyAlignment="1">
      <alignment horizontal="center" vertical="center"/>
    </xf>
    <xf numFmtId="0" fontId="67" fillId="57" borderId="128" xfId="0" applyFont="1" applyFill="1" applyBorder="1" applyAlignment="1">
      <alignment horizontal="center" vertical="center"/>
    </xf>
    <xf numFmtId="0" fontId="72" fillId="67" borderId="129" xfId="0" applyFont="1" applyFill="1" applyBorder="1" applyAlignment="1">
      <alignment horizontal="center" vertical="center"/>
    </xf>
    <xf numFmtId="0" fontId="67" fillId="67" borderId="128" xfId="0" applyFont="1" applyFill="1" applyBorder="1" applyAlignment="1">
      <alignment horizontal="center" vertical="center"/>
    </xf>
    <xf numFmtId="0" fontId="73" fillId="68" borderId="129" xfId="0" applyFont="1" applyFill="1" applyBorder="1" applyAlignment="1">
      <alignment horizontal="center" vertical="center"/>
    </xf>
    <xf numFmtId="0" fontId="74" fillId="65" borderId="130" xfId="0" applyFont="1" applyFill="1" applyBorder="1" applyAlignment="1">
      <alignment horizontal="center" vertical="center"/>
    </xf>
    <xf numFmtId="0" fontId="67" fillId="67" borderId="130" xfId="0" applyFont="1" applyFill="1" applyBorder="1" applyAlignment="1">
      <alignment horizontal="center" vertical="center"/>
    </xf>
    <xf numFmtId="0" fontId="67" fillId="57" borderId="130" xfId="0" applyFont="1" applyFill="1" applyBorder="1" applyAlignment="1">
      <alignment horizontal="center" vertical="center"/>
    </xf>
    <xf numFmtId="0" fontId="73" fillId="69" borderId="127" xfId="0" applyFont="1" applyFill="1" applyBorder="1" applyAlignment="1">
      <alignment horizontal="center" vertical="center"/>
    </xf>
    <xf numFmtId="0" fontId="75" fillId="8" borderId="127" xfId="0" applyFont="1" applyFill="1" applyBorder="1" applyAlignment="1">
      <alignment horizontal="center" vertical="center"/>
    </xf>
    <xf numFmtId="0" fontId="147" fillId="18" borderId="127" xfId="0" applyFont="1" applyFill="1" applyBorder="1" applyAlignment="1">
      <alignment horizontal="center" vertical="center"/>
    </xf>
    <xf numFmtId="0" fontId="74" fillId="69" borderId="130" xfId="0" applyFont="1" applyFill="1" applyBorder="1" applyAlignment="1">
      <alignment horizontal="center" vertical="center"/>
    </xf>
    <xf numFmtId="0" fontId="76" fillId="8" borderId="130" xfId="0" applyFont="1" applyFill="1" applyBorder="1" applyAlignment="1">
      <alignment horizontal="center" vertical="center"/>
    </xf>
    <xf numFmtId="0" fontId="141" fillId="18" borderId="13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5" fillId="8" borderId="129" xfId="0" applyFont="1" applyFill="1" applyBorder="1" applyAlignment="1">
      <alignment horizontal="center" vertical="center"/>
    </xf>
    <xf numFmtId="0" fontId="72" fillId="70" borderId="127" xfId="0" applyFont="1" applyFill="1" applyBorder="1" applyAlignment="1">
      <alignment horizontal="center" vertical="center"/>
    </xf>
    <xf numFmtId="0" fontId="67" fillId="70" borderId="130" xfId="0" applyFont="1" applyFill="1" applyBorder="1" applyAlignment="1">
      <alignment horizontal="center" vertical="center"/>
    </xf>
    <xf numFmtId="0" fontId="72" fillId="67" borderId="127" xfId="0" applyFont="1" applyFill="1" applyBorder="1" applyAlignment="1">
      <alignment horizontal="center" vertical="center"/>
    </xf>
    <xf numFmtId="0" fontId="73" fillId="71" borderId="127" xfId="0" applyFont="1" applyFill="1" applyBorder="1" applyAlignment="1">
      <alignment horizontal="center" vertical="center"/>
    </xf>
    <xf numFmtId="0" fontId="74" fillId="71" borderId="130" xfId="0" applyFont="1" applyFill="1" applyBorder="1" applyAlignment="1">
      <alignment horizontal="center" vertical="center"/>
    </xf>
    <xf numFmtId="164" fontId="18" fillId="0" borderId="131" xfId="0" applyNumberFormat="1" applyFont="1" applyBorder="1" applyAlignment="1">
      <alignment vertical="center" wrapText="1"/>
    </xf>
    <xf numFmtId="0" fontId="148" fillId="0" borderId="131" xfId="0" applyFont="1" applyBorder="1" applyAlignment="1">
      <alignment horizontal="center" vertical="center"/>
    </xf>
    <xf numFmtId="0" fontId="148" fillId="0" borderId="132" xfId="0" applyFont="1" applyBorder="1" applyAlignment="1">
      <alignment horizontal="center" vertical="center"/>
    </xf>
    <xf numFmtId="0" fontId="149" fillId="0" borderId="0" xfId="0" applyFont="1" applyAlignment="1">
      <alignment horizontal="center" vertical="center"/>
    </xf>
    <xf numFmtId="0" fontId="140" fillId="39" borderId="133" xfId="0" applyFont="1" applyFill="1" applyBorder="1" applyAlignment="1">
      <alignment horizontal="center" vertical="center"/>
    </xf>
    <xf numFmtId="0" fontId="140" fillId="72" borderId="93" xfId="0" applyFont="1" applyFill="1" applyBorder="1" applyAlignment="1">
      <alignment horizontal="center" vertical="center"/>
    </xf>
    <xf numFmtId="0" fontId="0" fillId="28" borderId="134" xfId="0" applyFill="1" applyBorder="1" applyAlignment="1">
      <alignment/>
    </xf>
    <xf numFmtId="0" fontId="0" fillId="28" borderId="135" xfId="0" applyFill="1" applyBorder="1" applyAlignment="1">
      <alignment/>
    </xf>
    <xf numFmtId="0" fontId="0" fillId="28" borderId="135" xfId="0" applyFont="1" applyFill="1" applyBorder="1" applyAlignment="1">
      <alignment/>
    </xf>
    <xf numFmtId="0" fontId="0" fillId="28" borderId="136" xfId="0" applyFont="1" applyFill="1" applyBorder="1" applyAlignment="1">
      <alignment/>
    </xf>
    <xf numFmtId="0" fontId="140" fillId="55" borderId="105" xfId="0" applyFont="1" applyFill="1" applyBorder="1" applyAlignment="1">
      <alignment horizontal="center"/>
    </xf>
    <xf numFmtId="0" fontId="140" fillId="73" borderId="106" xfId="0" applyFont="1" applyFill="1" applyBorder="1" applyAlignment="1">
      <alignment horizontal="center" vertical="center"/>
    </xf>
    <xf numFmtId="0" fontId="140" fillId="56" borderId="106" xfId="0" applyFont="1" applyFill="1" applyBorder="1" applyAlignment="1">
      <alignment horizontal="center" vertical="center"/>
    </xf>
    <xf numFmtId="0" fontId="140" fillId="57" borderId="106" xfId="0" applyFont="1" applyFill="1" applyBorder="1" applyAlignment="1">
      <alignment horizontal="center"/>
    </xf>
    <xf numFmtId="0" fontId="140" fillId="40" borderId="106" xfId="0" applyFont="1" applyFill="1" applyBorder="1" applyAlignment="1">
      <alignment horizontal="center"/>
    </xf>
    <xf numFmtId="0" fontId="140" fillId="40" borderId="107" xfId="0" applyFont="1" applyFill="1" applyBorder="1" applyAlignment="1">
      <alignment horizontal="center"/>
    </xf>
    <xf numFmtId="0" fontId="0" fillId="28" borderId="134" xfId="0" applyFont="1" applyFill="1" applyBorder="1" applyAlignment="1">
      <alignment/>
    </xf>
    <xf numFmtId="0" fontId="0" fillId="28" borderId="136" xfId="0" applyFill="1" applyBorder="1" applyAlignment="1">
      <alignment/>
    </xf>
    <xf numFmtId="0" fontId="137" fillId="0" borderId="131" xfId="0" applyFont="1" applyBorder="1" applyAlignment="1">
      <alignment horizontal="center" vertical="center" wrapText="1"/>
    </xf>
    <xf numFmtId="0" fontId="50" fillId="0" borderId="137" xfId="0" applyFont="1" applyBorder="1" applyAlignment="1">
      <alignment horizontal="center" vertical="center" wrapText="1"/>
    </xf>
    <xf numFmtId="0" fontId="50" fillId="0" borderId="138" xfId="0" applyFont="1" applyBorder="1" applyAlignment="1">
      <alignment horizontal="center" vertical="center" wrapText="1"/>
    </xf>
    <xf numFmtId="0" fontId="58" fillId="74" borderId="13" xfId="0" applyFont="1" applyFill="1" applyBorder="1" applyAlignment="1">
      <alignment horizontal="center" vertical="center"/>
    </xf>
    <xf numFmtId="170" fontId="23" fillId="28" borderId="60" xfId="0" applyNumberFormat="1" applyFont="1" applyFill="1" applyBorder="1" applyAlignment="1" applyProtection="1">
      <alignment horizontal="right"/>
      <protection locked="0"/>
    </xf>
    <xf numFmtId="0" fontId="24" fillId="0" borderId="139" xfId="0" applyFont="1" applyBorder="1" applyAlignment="1">
      <alignment/>
    </xf>
    <xf numFmtId="0" fontId="20" fillId="35" borderId="140" xfId="0" applyFont="1" applyFill="1" applyBorder="1" applyAlignment="1" applyProtection="1">
      <alignment horizontal="center" vertical="center"/>
      <protection locked="0"/>
    </xf>
    <xf numFmtId="0" fontId="19" fillId="35" borderId="141" xfId="0" applyFont="1" applyFill="1" applyBorder="1" applyAlignment="1" applyProtection="1">
      <alignment horizontal="center" vertical="center"/>
      <protection locked="0"/>
    </xf>
    <xf numFmtId="0" fontId="19" fillId="35" borderId="142" xfId="0" applyFont="1" applyFill="1" applyBorder="1" applyAlignment="1" applyProtection="1">
      <alignment horizontal="center" vertical="center"/>
      <protection locked="0"/>
    </xf>
    <xf numFmtId="0" fontId="20" fillId="75" borderId="143" xfId="0" applyFont="1" applyFill="1" applyBorder="1" applyAlignment="1">
      <alignment vertical="center"/>
    </xf>
    <xf numFmtId="0" fontId="20" fillId="75" borderId="144" xfId="0" applyFont="1" applyFill="1" applyBorder="1" applyAlignment="1">
      <alignment horizontal="center" vertical="center"/>
    </xf>
    <xf numFmtId="0" fontId="20" fillId="75" borderId="145" xfId="0" applyFont="1" applyFill="1" applyBorder="1" applyAlignment="1">
      <alignment horizontal="center" vertical="center"/>
    </xf>
    <xf numFmtId="0" fontId="20" fillId="75" borderId="144" xfId="0" applyFont="1" applyFill="1" applyBorder="1" applyAlignment="1">
      <alignment horizontal="center" vertical="center" wrapText="1"/>
    </xf>
    <xf numFmtId="0" fontId="30" fillId="75" borderId="144" xfId="0" applyFont="1" applyFill="1" applyBorder="1" applyAlignment="1">
      <alignment horizontal="center" vertical="center" textRotation="90"/>
    </xf>
    <xf numFmtId="0" fontId="30" fillId="75" borderId="146" xfId="0" applyFont="1" applyFill="1" applyBorder="1" applyAlignment="1">
      <alignment horizontal="center" vertical="center" textRotation="90"/>
    </xf>
    <xf numFmtId="0" fontId="20" fillId="75" borderId="147" xfId="0" applyFont="1" applyFill="1" applyBorder="1" applyAlignment="1">
      <alignment horizontal="center" vertical="center"/>
    </xf>
    <xf numFmtId="0" fontId="40" fillId="75" borderId="148" xfId="0" applyFont="1" applyFill="1" applyBorder="1" applyAlignment="1">
      <alignment horizontal="justify" vertical="center"/>
    </xf>
    <xf numFmtId="0" fontId="40" fillId="75" borderId="144" xfId="0" applyFont="1" applyFill="1" applyBorder="1" applyAlignment="1">
      <alignment horizontal="center" vertical="center" wrapText="1"/>
    </xf>
    <xf numFmtId="0" fontId="40" fillId="75" borderId="146" xfId="0" applyFont="1" applyFill="1" applyBorder="1" applyAlignment="1">
      <alignment horizontal="center" vertical="center"/>
    </xf>
    <xf numFmtId="17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49" xfId="0" applyNumberFormat="1" applyFont="1" applyFill="1" applyBorder="1" applyAlignment="1" applyProtection="1">
      <alignment horizontal="center" vertical="center"/>
      <protection locked="0"/>
    </xf>
    <xf numFmtId="0" fontId="45" fillId="0" borderId="99" xfId="0" applyFont="1" applyFill="1" applyBorder="1" applyAlignment="1" applyProtection="1">
      <alignment vertical="center"/>
      <protection locked="0"/>
    </xf>
    <xf numFmtId="0" fontId="20" fillId="0" borderId="150" xfId="0" applyNumberFormat="1" applyFont="1" applyFill="1" applyBorder="1" applyAlignment="1" applyProtection="1">
      <alignment horizontal="center" vertical="center"/>
      <protection locked="0"/>
    </xf>
    <xf numFmtId="49" fontId="80" fillId="0" borderId="151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7" xfId="0" applyFont="1" applyBorder="1" applyAlignment="1">
      <alignment horizontal="center"/>
    </xf>
    <xf numFmtId="17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52" xfId="0" applyNumberFormat="1" applyFont="1" applyFill="1" applyBorder="1" applyAlignment="1" applyProtection="1">
      <alignment horizontal="center" vertical="center"/>
      <protection locked="0"/>
    </xf>
    <xf numFmtId="0" fontId="20" fillId="0" borderId="153" xfId="0" applyNumberFormat="1" applyFont="1" applyFill="1" applyBorder="1" applyAlignment="1" applyProtection="1">
      <alignment horizontal="center" vertical="center"/>
      <protection locked="0"/>
    </xf>
    <xf numFmtId="49" fontId="80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55" xfId="0" applyFont="1" applyBorder="1" applyAlignment="1">
      <alignment horizontal="center"/>
    </xf>
    <xf numFmtId="0" fontId="20" fillId="0" borderId="156" xfId="0" applyNumberFormat="1" applyFont="1" applyFill="1" applyBorder="1" applyAlignment="1" applyProtection="1">
      <alignment horizontal="center" vertical="center"/>
      <protection locked="0"/>
    </xf>
    <xf numFmtId="0" fontId="23" fillId="27" borderId="26" xfId="0" applyFont="1" applyFill="1" applyBorder="1" applyAlignment="1" applyProtection="1">
      <alignment horizontal="left" vertical="center"/>
      <protection locked="0"/>
    </xf>
    <xf numFmtId="0" fontId="20" fillId="27" borderId="11" xfId="0" applyFont="1" applyFill="1" applyBorder="1" applyAlignment="1">
      <alignment horizontal="center" vertical="center"/>
    </xf>
    <xf numFmtId="0" fontId="20" fillId="27" borderId="67" xfId="0" applyFont="1" applyFill="1" applyBorder="1" applyAlignment="1">
      <alignment horizontal="center" vertical="center"/>
    </xf>
    <xf numFmtId="0" fontId="86" fillId="0" borderId="156" xfId="0" applyFont="1" applyBorder="1" applyAlignment="1">
      <alignment horizontal="center" vertical="center"/>
    </xf>
    <xf numFmtId="49" fontId="82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26" xfId="0" applyNumberFormat="1" applyFont="1" applyFill="1" applyBorder="1" applyAlignment="1" applyProtection="1">
      <alignment horizontal="center" vertical="center"/>
      <protection locked="0"/>
    </xf>
    <xf numFmtId="49" fontId="83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55" xfId="0" applyFont="1" applyFill="1" applyBorder="1" applyAlignment="1">
      <alignment horizontal="center"/>
    </xf>
    <xf numFmtId="49" fontId="21" fillId="0" borderId="154" xfId="0" applyNumberFormat="1" applyFont="1" applyFill="1" applyBorder="1" applyAlignment="1" applyProtection="1">
      <alignment horizontal="center" vertical="center" wrapText="1"/>
      <protection locked="0"/>
    </xf>
    <xf numFmtId="170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86" fillId="0" borderId="157" xfId="0" applyFont="1" applyBorder="1" applyAlignment="1">
      <alignment horizontal="center" vertical="center"/>
    </xf>
    <xf numFmtId="0" fontId="23" fillId="24" borderId="152" xfId="0" applyNumberFormat="1" applyFont="1" applyFill="1" applyBorder="1" applyAlignment="1" applyProtection="1">
      <alignment horizontal="center" vertical="center"/>
      <protection locked="0"/>
    </xf>
    <xf numFmtId="0" fontId="46" fillId="42" borderId="26" xfId="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42" borderId="10" xfId="0" applyFont="1" applyFill="1" applyBorder="1" applyAlignment="1" applyProtection="1">
      <alignment horizontal="center" vertical="center"/>
      <protection locked="0"/>
    </xf>
    <xf numFmtId="0" fontId="23" fillId="42" borderId="26" xfId="0" applyFont="1" applyFill="1" applyBorder="1" applyAlignment="1" applyProtection="1">
      <alignment horizontal="center" vertical="center"/>
      <protection locked="0"/>
    </xf>
    <xf numFmtId="49" fontId="20" fillId="0" borderId="154" xfId="0" applyNumberFormat="1" applyFont="1" applyFill="1" applyBorder="1" applyAlignment="1" applyProtection="1">
      <alignment horizontal="center" vertical="center" wrapText="1"/>
      <protection locked="0"/>
    </xf>
    <xf numFmtId="170" fontId="23" fillId="0" borderId="61" xfId="0" applyNumberFormat="1" applyFont="1" applyFill="1" applyBorder="1" applyAlignment="1" applyProtection="1">
      <alignment horizontal="center" vertical="center"/>
      <protection locked="0"/>
    </xf>
    <xf numFmtId="170" fontId="23" fillId="0" borderId="86" xfId="0" applyNumberFormat="1" applyFont="1" applyFill="1" applyBorder="1" applyAlignment="1" applyProtection="1">
      <alignment horizontal="center" vertical="center"/>
      <protection locked="0"/>
    </xf>
    <xf numFmtId="0" fontId="23" fillId="0" borderId="158" xfId="0" applyNumberFormat="1" applyFont="1" applyFill="1" applyBorder="1" applyAlignment="1" applyProtection="1">
      <alignment horizontal="center" vertical="center"/>
      <protection locked="0"/>
    </xf>
    <xf numFmtId="0" fontId="46" fillId="0" borderId="145" xfId="0" applyNumberFormat="1" applyFont="1" applyFill="1" applyBorder="1" applyAlignment="1" applyProtection="1">
      <alignment horizontal="center" vertical="center"/>
      <protection locked="0"/>
    </xf>
    <xf numFmtId="0" fontId="23" fillId="0" borderId="144" xfId="0" applyNumberFormat="1" applyFont="1" applyFill="1" applyBorder="1" applyAlignment="1" applyProtection="1">
      <alignment horizontal="center" vertical="center"/>
      <protection locked="0"/>
    </xf>
    <xf numFmtId="0" fontId="23" fillId="0" borderId="144" xfId="0" applyFont="1" applyFill="1" applyBorder="1" applyAlignment="1" applyProtection="1">
      <alignment horizontal="center" vertical="center"/>
      <protection locked="0"/>
    </xf>
    <xf numFmtId="0" fontId="23" fillId="0" borderId="145" xfId="0" applyFont="1" applyFill="1" applyBorder="1" applyAlignment="1" applyProtection="1">
      <alignment horizontal="center" vertical="center"/>
      <protection locked="0"/>
    </xf>
    <xf numFmtId="0" fontId="86" fillId="0" borderId="159" xfId="0" applyFont="1" applyBorder="1" applyAlignment="1">
      <alignment horizontal="center" vertical="center"/>
    </xf>
    <xf numFmtId="0" fontId="78" fillId="0" borderId="160" xfId="0" applyFont="1" applyFill="1" applyBorder="1" applyAlignment="1">
      <alignment horizontal="center"/>
    </xf>
    <xf numFmtId="0" fontId="49" fillId="76" borderId="161" xfId="0" applyNumberFormat="1" applyFont="1" applyFill="1" applyBorder="1" applyAlignment="1">
      <alignment horizontal="center" vertical="center"/>
    </xf>
    <xf numFmtId="0" fontId="39" fillId="76" borderId="161" xfId="0" applyNumberFormat="1" applyFont="1" applyFill="1" applyBorder="1" applyAlignment="1">
      <alignment horizontal="center" vertical="center"/>
    </xf>
    <xf numFmtId="170" fontId="25" fillId="76" borderId="162" xfId="0" applyNumberFormat="1" applyFont="1" applyFill="1" applyBorder="1" applyAlignment="1">
      <alignment vertical="center"/>
    </xf>
    <xf numFmtId="170" fontId="25" fillId="76" borderId="163" xfId="0" applyNumberFormat="1" applyFont="1" applyFill="1" applyBorder="1" applyAlignment="1">
      <alignment vertical="center"/>
    </xf>
    <xf numFmtId="0" fontId="79" fillId="76" borderId="164" xfId="0" applyFont="1" applyFill="1" applyBorder="1" applyAlignment="1">
      <alignment horizontal="center"/>
    </xf>
    <xf numFmtId="0" fontId="0" fillId="76" borderId="165" xfId="0" applyFill="1" applyBorder="1" applyAlignment="1">
      <alignment/>
    </xf>
    <xf numFmtId="170" fontId="25" fillId="33" borderId="166" xfId="0" applyNumberFormat="1" applyFont="1" applyFill="1" applyBorder="1" applyAlignment="1">
      <alignment horizontal="center" vertical="center"/>
    </xf>
    <xf numFmtId="170" fontId="25" fillId="33" borderId="167" xfId="0" applyNumberFormat="1" applyFont="1" applyFill="1" applyBorder="1" applyAlignment="1">
      <alignment horizontal="center" vertical="center"/>
    </xf>
    <xf numFmtId="0" fontId="85" fillId="0" borderId="8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/>
    </xf>
    <xf numFmtId="0" fontId="20" fillId="0" borderId="168" xfId="0" applyFont="1" applyBorder="1" applyAlignment="1">
      <alignment horizontal="center"/>
    </xf>
    <xf numFmtId="0" fontId="86" fillId="0" borderId="141" xfId="0" applyFont="1" applyBorder="1" applyAlignment="1">
      <alignment horizontal="center" vertical="center"/>
    </xf>
    <xf numFmtId="49" fontId="23" fillId="0" borderId="169" xfId="0" applyNumberFormat="1" applyFont="1" applyBorder="1" applyAlignment="1" applyProtection="1">
      <alignment horizontal="center" vertical="center" wrapText="1"/>
      <protection locked="0"/>
    </xf>
    <xf numFmtId="0" fontId="78" fillId="0" borderId="170" xfId="0" applyFont="1" applyBorder="1" applyAlignment="1">
      <alignment horizontal="center"/>
    </xf>
    <xf numFmtId="0" fontId="23" fillId="0" borderId="171" xfId="0" applyFont="1" applyFill="1" applyBorder="1" applyAlignment="1" applyProtection="1">
      <alignment horizontal="center"/>
      <protection locked="0"/>
    </xf>
    <xf numFmtId="49" fontId="23" fillId="0" borderId="171" xfId="0" applyNumberFormat="1" applyFont="1" applyBorder="1" applyAlignment="1" applyProtection="1">
      <alignment horizontal="center" vertical="center" wrapText="1"/>
      <protection locked="0"/>
    </xf>
    <xf numFmtId="0" fontId="23" fillId="0" borderId="172" xfId="0" applyFont="1" applyFill="1" applyBorder="1" applyAlignment="1" applyProtection="1">
      <alignment horizontal="center"/>
      <protection locked="0"/>
    </xf>
    <xf numFmtId="0" fontId="23" fillId="0" borderId="173" xfId="0" applyFont="1" applyFill="1" applyBorder="1" applyAlignment="1" applyProtection="1">
      <alignment horizontal="center"/>
      <protection locked="0"/>
    </xf>
    <xf numFmtId="0" fontId="86" fillId="0" borderId="174" xfId="0" applyFont="1" applyBorder="1" applyAlignment="1">
      <alignment horizontal="center" vertical="center"/>
    </xf>
    <xf numFmtId="49" fontId="23" fillId="0" borderId="173" xfId="0" applyNumberFormat="1" applyFont="1" applyBorder="1" applyAlignment="1" applyProtection="1">
      <alignment horizontal="center" vertical="center" wrapText="1"/>
      <protection locked="0"/>
    </xf>
    <xf numFmtId="0" fontId="78" fillId="0" borderId="175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17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135" fillId="0" borderId="13" xfId="0" applyFont="1" applyFill="1" applyBorder="1" applyAlignment="1" applyProtection="1">
      <alignment vertical="center"/>
      <protection locked="0"/>
    </xf>
    <xf numFmtId="0" fontId="23" fillId="0" borderId="176" xfId="0" applyFont="1" applyFill="1" applyBorder="1" applyAlignment="1" applyProtection="1">
      <alignment horizontal="center" vertical="center"/>
      <protection locked="0"/>
    </xf>
    <xf numFmtId="0" fontId="20" fillId="0" borderId="177" xfId="0" applyNumberFormat="1" applyFont="1" applyFill="1" applyBorder="1" applyAlignment="1" applyProtection="1">
      <alignment horizontal="center" vertical="center"/>
      <protection locked="0"/>
    </xf>
    <xf numFmtId="49" fontId="134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78" xfId="0" applyFont="1" applyBorder="1" applyAlignment="1">
      <alignment horizontal="center"/>
    </xf>
    <xf numFmtId="0" fontId="23" fillId="0" borderId="81" xfId="0" applyFont="1" applyFill="1" applyBorder="1" applyAlignment="1">
      <alignment horizontal="center" vertical="center"/>
    </xf>
    <xf numFmtId="170" fontId="23" fillId="0" borderId="82" xfId="0" applyNumberFormat="1" applyFont="1" applyFill="1" applyBorder="1" applyAlignment="1" applyProtection="1">
      <alignment horizontal="center" vertical="center"/>
      <protection locked="0"/>
    </xf>
    <xf numFmtId="0" fontId="23" fillId="0" borderId="179" xfId="0" applyFont="1" applyFill="1" applyBorder="1" applyAlignment="1" applyProtection="1">
      <alignment horizontal="left" vertical="center"/>
      <protection locked="0"/>
    </xf>
    <xf numFmtId="0" fontId="23" fillId="0" borderId="47" xfId="0" applyFont="1" applyFill="1" applyBorder="1" applyAlignment="1">
      <alignment horizontal="center" vertical="center"/>
    </xf>
    <xf numFmtId="0" fontId="23" fillId="0" borderId="152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80" xfId="0" applyFont="1" applyFill="1" applyBorder="1" applyAlignment="1">
      <alignment horizontal="center" vertical="center"/>
    </xf>
    <xf numFmtId="170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81" xfId="0" applyFont="1" applyFill="1" applyBorder="1" applyAlignment="1" applyProtection="1">
      <alignment horizontal="left" vertical="center"/>
      <protection locked="0"/>
    </xf>
    <xf numFmtId="0" fontId="135" fillId="0" borderId="0" xfId="0" applyFont="1" applyBorder="1" applyAlignment="1">
      <alignment horizontal="left" vertical="center" wrapText="1" indent="1"/>
    </xf>
    <xf numFmtId="0" fontId="79" fillId="77" borderId="32" xfId="0" applyFont="1" applyFill="1" applyBorder="1" applyAlignment="1">
      <alignment horizontal="center"/>
    </xf>
    <xf numFmtId="49" fontId="23" fillId="77" borderId="182" xfId="0" applyNumberFormat="1" applyFont="1" applyFill="1" applyBorder="1" applyAlignment="1" applyProtection="1">
      <alignment horizontal="center" vertical="center" wrapText="1"/>
      <protection locked="0"/>
    </xf>
    <xf numFmtId="0" fontId="23" fillId="77" borderId="15" xfId="0" applyFont="1" applyFill="1" applyBorder="1" applyAlignment="1" applyProtection="1">
      <alignment horizontal="center"/>
      <protection locked="0"/>
    </xf>
    <xf numFmtId="0" fontId="23" fillId="77" borderId="64" xfId="0" applyFont="1" applyFill="1" applyBorder="1" applyAlignment="1" applyProtection="1">
      <alignment/>
      <protection locked="0"/>
    </xf>
    <xf numFmtId="0" fontId="23" fillId="77" borderId="99" xfId="0" applyFont="1" applyFill="1" applyBorder="1" applyAlignment="1" applyProtection="1">
      <alignment horizontal="center"/>
      <protection locked="0"/>
    </xf>
    <xf numFmtId="0" fontId="23" fillId="77" borderId="183" xfId="0" applyFont="1" applyFill="1" applyBorder="1" applyAlignment="1" applyProtection="1">
      <alignment horizontal="center"/>
      <protection locked="0"/>
    </xf>
    <xf numFmtId="0" fontId="84" fillId="0" borderId="12" xfId="0" applyFont="1" applyBorder="1" applyAlignment="1">
      <alignment horizontal="left" vertical="center"/>
    </xf>
    <xf numFmtId="0" fontId="30" fillId="0" borderId="172" xfId="0" applyFont="1" applyBorder="1" applyAlignment="1" applyProtection="1">
      <alignment vertical="center"/>
      <protection locked="0"/>
    </xf>
    <xf numFmtId="0" fontId="23" fillId="0" borderId="172" xfId="0" applyFont="1" applyFill="1" applyBorder="1" applyAlignment="1" applyProtection="1">
      <alignment/>
      <protection locked="0"/>
    </xf>
    <xf numFmtId="0" fontId="23" fillId="0" borderId="184" xfId="0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>
      <alignment vertical="center"/>
    </xf>
    <xf numFmtId="0" fontId="30" fillId="0" borderId="14" xfId="0" applyFont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52" xfId="0" applyFont="1" applyFill="1" applyBorder="1" applyAlignment="1" applyProtection="1">
      <alignment horizontal="center"/>
      <protection locked="0"/>
    </xf>
    <xf numFmtId="0" fontId="151" fillId="0" borderId="13" xfId="0" applyFont="1" applyBorder="1" applyAlignment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84" fillId="0" borderId="82" xfId="0" applyFont="1" applyBorder="1" applyAlignment="1">
      <alignment horizontal="left" vertical="center"/>
    </xf>
    <xf numFmtId="0" fontId="30" fillId="0" borderId="142" xfId="0" applyFont="1" applyBorder="1" applyAlignment="1" applyProtection="1">
      <alignment vertical="center"/>
      <protection locked="0"/>
    </xf>
    <xf numFmtId="0" fontId="23" fillId="0" borderId="142" xfId="0" applyFont="1" applyFill="1" applyBorder="1" applyAlignment="1" applyProtection="1">
      <alignment/>
      <protection locked="0"/>
    </xf>
    <xf numFmtId="0" fontId="23" fillId="0" borderId="185" xfId="0" applyFont="1" applyFill="1" applyBorder="1" applyAlignment="1" applyProtection="1">
      <alignment horizontal="center"/>
      <protection locked="0"/>
    </xf>
    <xf numFmtId="170" fontId="44" fillId="76" borderId="162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left" vertical="center"/>
    </xf>
    <xf numFmtId="0" fontId="30" fillId="24" borderId="60" xfId="0" applyFont="1" applyFill="1" applyBorder="1" applyAlignment="1" applyProtection="1">
      <alignment vertical="center"/>
      <protection locked="0"/>
    </xf>
    <xf numFmtId="0" fontId="30" fillId="24" borderId="68" xfId="0" applyFont="1" applyFill="1" applyBorder="1" applyAlignment="1" applyProtection="1">
      <alignment horizontal="left" vertical="center"/>
      <protection locked="0"/>
    </xf>
    <xf numFmtId="0" fontId="30" fillId="24" borderId="68" xfId="0" applyFont="1" applyFill="1" applyBorder="1" applyAlignment="1" applyProtection="1">
      <alignment vertical="center"/>
      <protection locked="0"/>
    </xf>
    <xf numFmtId="0" fontId="30" fillId="42" borderId="68" xfId="0" applyFont="1" applyFill="1" applyBorder="1" applyAlignment="1" applyProtection="1">
      <alignment vertical="center"/>
      <protection locked="0"/>
    </xf>
    <xf numFmtId="0" fontId="30" fillId="0" borderId="68" xfId="0" applyFont="1" applyFill="1" applyBorder="1" applyAlignment="1" applyProtection="1">
      <alignment horizontal="left" vertical="center"/>
      <protection locked="0"/>
    </xf>
    <xf numFmtId="0" fontId="30" fillId="0" borderId="68" xfId="0" applyFont="1" applyFill="1" applyBorder="1" applyAlignment="1" applyProtection="1">
      <alignment vertical="center"/>
      <protection locked="0"/>
    </xf>
    <xf numFmtId="170" fontId="23" fillId="0" borderId="10" xfId="0" applyNumberFormat="1" applyFont="1" applyFill="1" applyBorder="1" applyAlignment="1" applyProtection="1">
      <alignment horizontal="left" vertical="center" indent="1"/>
      <protection locked="0"/>
    </xf>
    <xf numFmtId="0" fontId="84" fillId="0" borderId="11" xfId="0" applyFont="1" applyBorder="1" applyAlignment="1">
      <alignment horizontal="left" vertical="center"/>
    </xf>
    <xf numFmtId="0" fontId="30" fillId="0" borderId="67" xfId="0" applyFont="1" applyFill="1" applyBorder="1" applyAlignment="1" applyProtection="1">
      <alignment vertical="center"/>
      <protection locked="0"/>
    </xf>
    <xf numFmtId="0" fontId="30" fillId="78" borderId="17" xfId="0" applyFont="1" applyFill="1" applyBorder="1" applyAlignment="1">
      <alignment horizontal="center" vertical="center" textRotation="90" wrapText="1"/>
    </xf>
    <xf numFmtId="0" fontId="20" fillId="35" borderId="186" xfId="0" applyFont="1" applyFill="1" applyBorder="1" applyAlignment="1" applyProtection="1">
      <alignment horizontal="center" vertical="center"/>
      <protection locked="0"/>
    </xf>
    <xf numFmtId="0" fontId="19" fillId="35" borderId="19" xfId="0" applyFont="1" applyFill="1" applyBorder="1" applyAlignment="1" applyProtection="1">
      <alignment horizontal="center" vertical="center"/>
      <protection locked="0"/>
    </xf>
    <xf numFmtId="0" fontId="20" fillId="78" borderId="24" xfId="0" applyFont="1" applyFill="1" applyBorder="1" applyAlignment="1">
      <alignment vertical="center"/>
    </xf>
    <xf numFmtId="0" fontId="20" fillId="78" borderId="17" xfId="0" applyFont="1" applyFill="1" applyBorder="1" applyAlignment="1">
      <alignment horizontal="center" vertical="center"/>
    </xf>
    <xf numFmtId="0" fontId="40" fillId="78" borderId="17" xfId="0" applyFont="1" applyFill="1" applyBorder="1" applyAlignment="1">
      <alignment horizontal="center" vertical="center" textRotation="90" wrapText="1"/>
    </xf>
    <xf numFmtId="0" fontId="20" fillId="78" borderId="17" xfId="0" applyFont="1" applyFill="1" applyBorder="1" applyAlignment="1">
      <alignment horizontal="center" vertical="center" wrapText="1"/>
    </xf>
    <xf numFmtId="0" fontId="30" fillId="78" borderId="17" xfId="0" applyFont="1" applyFill="1" applyBorder="1" applyAlignment="1">
      <alignment horizontal="center" vertical="center" textRotation="90"/>
    </xf>
    <xf numFmtId="0" fontId="40" fillId="78" borderId="17" xfId="0" applyFont="1" applyFill="1" applyBorder="1" applyAlignment="1">
      <alignment horizontal="justify" vertical="center"/>
    </xf>
    <xf numFmtId="0" fontId="40" fillId="78" borderId="17" xfId="0" applyFont="1" applyFill="1" applyBorder="1" applyAlignment="1">
      <alignment horizontal="center" vertical="center" wrapText="1"/>
    </xf>
    <xf numFmtId="0" fontId="40" fillId="78" borderId="25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/>
    </xf>
    <xf numFmtId="170" fontId="91" fillId="0" borderId="10" xfId="0" applyNumberFormat="1" applyFont="1" applyFill="1" applyBorder="1" applyAlignment="1" applyProtection="1">
      <alignment horizontal="right"/>
      <protection locked="0"/>
    </xf>
    <xf numFmtId="0" fontId="91" fillId="0" borderId="10" xfId="0" applyFont="1" applyFill="1" applyBorder="1" applyAlignment="1" applyProtection="1">
      <alignment horizontal="left" indent="1"/>
      <protection locked="0"/>
    </xf>
    <xf numFmtId="0" fontId="91" fillId="0" borderId="10" xfId="0" applyNumberFormat="1" applyFont="1" applyFill="1" applyBorder="1" applyAlignment="1" applyProtection="1">
      <alignment horizontal="center" vertical="center"/>
      <protection locked="0"/>
    </xf>
    <xf numFmtId="0" fontId="91" fillId="0" borderId="86" xfId="0" applyNumberFormat="1" applyFont="1" applyFill="1" applyBorder="1" applyAlignment="1" applyProtection="1">
      <alignment horizontal="center" vertical="center"/>
      <protection locked="0"/>
    </xf>
    <xf numFmtId="0" fontId="92" fillId="0" borderId="86" xfId="0" applyFont="1" applyFill="1" applyBorder="1" applyAlignment="1" applyProtection="1">
      <alignment/>
      <protection locked="0"/>
    </xf>
    <xf numFmtId="0" fontId="91" fillId="0" borderId="10" xfId="0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49" fontId="90" fillId="0" borderId="176" xfId="0" applyNumberFormat="1" applyFont="1" applyFill="1" applyBorder="1" applyAlignment="1" applyProtection="1">
      <alignment horizontal="center" vertical="center" wrapText="1"/>
      <protection locked="0"/>
    </xf>
    <xf numFmtId="0" fontId="89" fillId="0" borderId="178" xfId="0" applyFont="1" applyFill="1" applyBorder="1" applyAlignment="1">
      <alignment horizontal="center"/>
    </xf>
    <xf numFmtId="0" fontId="135" fillId="0" borderId="152" xfId="0" applyNumberFormat="1" applyFont="1" applyFill="1" applyBorder="1" applyAlignment="1" applyProtection="1">
      <alignment horizontal="center" vertical="center"/>
      <protection locked="0"/>
    </xf>
    <xf numFmtId="0" fontId="135" fillId="0" borderId="26" xfId="0" applyNumberFormat="1" applyFont="1" applyFill="1" applyBorder="1" applyAlignment="1" applyProtection="1">
      <alignment horizontal="center" vertical="center"/>
      <protection locked="0"/>
    </xf>
    <xf numFmtId="0" fontId="135" fillId="27" borderId="10" xfId="0" applyFont="1" applyFill="1" applyBorder="1" applyAlignment="1">
      <alignment vertical="center"/>
    </xf>
    <xf numFmtId="0" fontId="135" fillId="42" borderId="26" xfId="0" applyNumberFormat="1" applyFont="1" applyFill="1" applyBorder="1" applyAlignment="1" applyProtection="1">
      <alignment horizontal="center" vertical="center"/>
      <protection locked="0"/>
    </xf>
    <xf numFmtId="0" fontId="135" fillId="24" borderId="10" xfId="0" applyNumberFormat="1" applyFont="1" applyFill="1" applyBorder="1" applyAlignment="1" applyProtection="1">
      <alignment horizontal="center" vertical="center"/>
      <protection locked="0"/>
    </xf>
    <xf numFmtId="0" fontId="135" fillId="0" borderId="10" xfId="0" applyNumberFormat="1" applyFont="1" applyFill="1" applyBorder="1" applyAlignment="1" applyProtection="1">
      <alignment horizontal="center" vertical="center"/>
      <protection locked="0"/>
    </xf>
    <xf numFmtId="0" fontId="135" fillId="24" borderId="152" xfId="0" applyNumberFormat="1" applyFont="1" applyFill="1" applyBorder="1" applyAlignment="1" applyProtection="1">
      <alignment horizontal="center" vertical="center"/>
      <protection locked="0"/>
    </xf>
    <xf numFmtId="0" fontId="135" fillId="24" borderId="26" xfId="0" applyNumberFormat="1" applyFont="1" applyFill="1" applyBorder="1" applyAlignment="1" applyProtection="1">
      <alignment horizontal="center" vertical="center"/>
      <protection locked="0"/>
    </xf>
    <xf numFmtId="0" fontId="39" fillId="79" borderId="131" xfId="0" applyNumberFormat="1" applyFont="1" applyFill="1" applyBorder="1" applyAlignment="1">
      <alignment vertical="center"/>
    </xf>
    <xf numFmtId="170" fontId="25" fillId="79" borderId="187" xfId="0" applyNumberFormat="1" applyFont="1" applyFill="1" applyBorder="1" applyAlignment="1">
      <alignment vertical="center"/>
    </xf>
    <xf numFmtId="170" fontId="25" fillId="79" borderId="43" xfId="0" applyNumberFormat="1" applyFont="1" applyFill="1" applyBorder="1" applyAlignment="1">
      <alignment vertical="center"/>
    </xf>
    <xf numFmtId="0" fontId="79" fillId="80" borderId="188" xfId="0" applyFont="1" applyFill="1" applyBorder="1" applyAlignment="1">
      <alignment horizontal="center"/>
    </xf>
    <xf numFmtId="0" fontId="0" fillId="80" borderId="43" xfId="0" applyFill="1" applyBorder="1" applyAlignment="1">
      <alignment/>
    </xf>
    <xf numFmtId="0" fontId="86" fillId="0" borderId="156" xfId="0" applyFont="1" applyBorder="1" applyAlignment="1">
      <alignment vertical="center"/>
    </xf>
    <xf numFmtId="0" fontId="20" fillId="0" borderId="156" xfId="0" applyNumberFormat="1" applyFont="1" applyFill="1" applyBorder="1" applyAlignment="1" applyProtection="1">
      <alignment vertical="center"/>
      <protection locked="0"/>
    </xf>
    <xf numFmtId="0" fontId="135" fillId="0" borderId="10" xfId="0" applyFont="1" applyFill="1" applyBorder="1" applyAlignment="1" applyProtection="1">
      <alignment vertical="center"/>
      <protection locked="0"/>
    </xf>
    <xf numFmtId="0" fontId="135" fillId="42" borderId="26" xfId="0" applyFont="1" applyFill="1" applyBorder="1" applyAlignment="1">
      <alignment vertical="center"/>
    </xf>
    <xf numFmtId="0" fontId="135" fillId="27" borderId="144" xfId="0" applyFont="1" applyFill="1" applyBorder="1" applyAlignment="1">
      <alignment vertical="center"/>
    </xf>
    <xf numFmtId="0" fontId="50" fillId="0" borderId="42" xfId="0" applyFont="1" applyBorder="1" applyAlignment="1">
      <alignment horizontal="center" vertical="center" wrapText="1"/>
    </xf>
    <xf numFmtId="0" fontId="137" fillId="0" borderId="189" xfId="0" applyFont="1" applyBorder="1" applyAlignment="1">
      <alignment horizontal="center" vertical="center" textRotation="90" wrapText="1"/>
    </xf>
    <xf numFmtId="0" fontId="137" fillId="0" borderId="51" xfId="0" applyFont="1" applyBorder="1" applyAlignment="1">
      <alignment horizontal="center" vertical="center" textRotation="90" wrapText="1"/>
    </xf>
    <xf numFmtId="0" fontId="139" fillId="0" borderId="53" xfId="0" applyFont="1" applyBorder="1" applyAlignment="1">
      <alignment horizontal="center" vertical="center" wrapText="1"/>
    </xf>
    <xf numFmtId="0" fontId="48" fillId="0" borderId="190" xfId="0" applyFont="1" applyBorder="1" applyAlignment="1">
      <alignment horizontal="center" vertical="center"/>
    </xf>
    <xf numFmtId="0" fontId="95" fillId="0" borderId="191" xfId="0" applyFont="1" applyBorder="1" applyAlignment="1">
      <alignment horizontal="center" vertical="center"/>
    </xf>
    <xf numFmtId="0" fontId="95" fillId="0" borderId="192" xfId="0" applyFont="1" applyBorder="1" applyAlignment="1">
      <alignment horizontal="center" vertical="center"/>
    </xf>
    <xf numFmtId="0" fontId="95" fillId="0" borderId="193" xfId="0" applyFont="1" applyFill="1" applyBorder="1" applyAlignment="1">
      <alignment horizontal="center" vertical="center"/>
    </xf>
    <xf numFmtId="0" fontId="50" fillId="0" borderId="45" xfId="0" applyFont="1" applyBorder="1" applyAlignment="1">
      <alignment vertical="center" wrapText="1"/>
    </xf>
    <xf numFmtId="164" fontId="137" fillId="30" borderId="73" xfId="0" applyNumberFormat="1" applyFont="1" applyFill="1" applyBorder="1" applyAlignment="1">
      <alignment horizontal="center" vertical="center" wrapText="1"/>
    </xf>
    <xf numFmtId="175" fontId="35" fillId="0" borderId="73" xfId="0" applyNumberFormat="1" applyFont="1" applyBorder="1" applyAlignment="1">
      <alignment horizontal="center" vertical="center"/>
    </xf>
    <xf numFmtId="175" fontId="152" fillId="0" borderId="194" xfId="0" applyNumberFormat="1" applyFont="1" applyBorder="1" applyAlignment="1">
      <alignment horizontal="center" vertical="center"/>
    </xf>
    <xf numFmtId="0" fontId="50" fillId="0" borderId="47" xfId="0" applyFont="1" applyBorder="1" applyAlignment="1">
      <alignment vertical="center" wrapText="1"/>
    </xf>
    <xf numFmtId="164" fontId="137" fillId="30" borderId="13" xfId="0" applyNumberFormat="1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vertical="center"/>
    </xf>
    <xf numFmtId="164" fontId="137" fillId="30" borderId="74" xfId="0" applyNumberFormat="1" applyFont="1" applyFill="1" applyBorder="1" applyAlignment="1">
      <alignment horizontal="center" vertical="center" wrapText="1"/>
    </xf>
    <xf numFmtId="0" fontId="50" fillId="0" borderId="84" xfId="0" applyFont="1" applyBorder="1" applyAlignment="1">
      <alignment vertical="center" wrapText="1"/>
    </xf>
    <xf numFmtId="164" fontId="137" fillId="30" borderId="75" xfId="0" applyNumberFormat="1" applyFont="1" applyFill="1" applyBorder="1" applyAlignment="1">
      <alignment horizontal="center" vertical="center" wrapText="1"/>
    </xf>
    <xf numFmtId="0" fontId="50" fillId="24" borderId="192" xfId="0" applyFont="1" applyFill="1" applyBorder="1" applyAlignment="1">
      <alignment horizontal="center" vertical="center" wrapText="1"/>
    </xf>
    <xf numFmtId="0" fontId="50" fillId="0" borderId="75" xfId="0" applyFont="1" applyBorder="1" applyAlignment="1">
      <alignment horizontal="center" vertical="center" wrapText="1"/>
    </xf>
    <xf numFmtId="175" fontId="35" fillId="0" borderId="191" xfId="0" applyNumberFormat="1" applyFont="1" applyBorder="1" applyAlignment="1">
      <alignment horizontal="center" vertical="center"/>
    </xf>
    <xf numFmtId="175" fontId="35" fillId="0" borderId="75" xfId="0" applyNumberFormat="1" applyFont="1" applyBorder="1" applyAlignment="1">
      <alignment horizontal="center" vertical="center"/>
    </xf>
    <xf numFmtId="175" fontId="152" fillId="0" borderId="195" xfId="0" applyNumberFormat="1" applyFont="1" applyBorder="1" applyAlignment="1">
      <alignment horizontal="center" vertical="center"/>
    </xf>
    <xf numFmtId="0" fontId="50" fillId="0" borderId="85" xfId="0" applyFont="1" applyBorder="1" applyAlignment="1">
      <alignment vertical="center" wrapText="1"/>
    </xf>
    <xf numFmtId="164" fontId="136" fillId="24" borderId="76" xfId="0" applyNumberFormat="1" applyFont="1" applyFill="1" applyBorder="1" applyAlignment="1">
      <alignment horizontal="center" vertical="center" wrapText="1"/>
    </xf>
    <xf numFmtId="0" fontId="50" fillId="0" borderId="76" xfId="0" applyFont="1" applyBorder="1" applyAlignment="1">
      <alignment horizontal="center" vertical="center" wrapText="1"/>
    </xf>
    <xf numFmtId="175" fontId="19" fillId="0" borderId="76" xfId="0" applyNumberFormat="1" applyFont="1" applyBorder="1" applyAlignment="1">
      <alignment vertical="center"/>
    </xf>
    <xf numFmtId="175" fontId="19" fillId="0" borderId="196" xfId="0" applyNumberFormat="1" applyFont="1" applyBorder="1" applyAlignment="1">
      <alignment vertical="center"/>
    </xf>
    <xf numFmtId="175" fontId="152" fillId="0" borderId="197" xfId="0" applyNumberFormat="1" applyFont="1" applyBorder="1" applyAlignment="1">
      <alignment horizontal="center" vertical="center"/>
    </xf>
    <xf numFmtId="0" fontId="48" fillId="28" borderId="198" xfId="0" applyFont="1" applyFill="1" applyBorder="1" applyAlignment="1">
      <alignment horizontal="center" vertical="center" wrapText="1"/>
    </xf>
    <xf numFmtId="164" fontId="137" fillId="31" borderId="199" xfId="0" applyNumberFormat="1" applyFont="1" applyFill="1" applyBorder="1" applyAlignment="1">
      <alignment horizontal="center" vertical="center" wrapText="1"/>
    </xf>
    <xf numFmtId="164" fontId="137" fillId="31" borderId="200" xfId="0" applyNumberFormat="1" applyFont="1" applyFill="1" applyBorder="1" applyAlignment="1">
      <alignment horizontal="center" vertical="center" wrapText="1"/>
    </xf>
    <xf numFmtId="164" fontId="136" fillId="28" borderId="197" xfId="0" applyNumberFormat="1" applyFont="1" applyFill="1" applyBorder="1" applyAlignment="1">
      <alignment horizontal="center" vertical="center" wrapText="1"/>
    </xf>
    <xf numFmtId="175" fontId="35" fillId="24" borderId="73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horizontal="center" vertical="center" wrapText="1"/>
    </xf>
    <xf numFmtId="0" fontId="53" fillId="0" borderId="201" xfId="0" applyFont="1" applyBorder="1" applyAlignment="1">
      <alignment horizontal="center" vertical="center"/>
    </xf>
    <xf numFmtId="0" fontId="53" fillId="0" borderId="202" xfId="0" applyFont="1" applyBorder="1" applyAlignment="1">
      <alignment horizontal="center" vertical="center"/>
    </xf>
    <xf numFmtId="0" fontId="48" fillId="0" borderId="190" xfId="0" applyFont="1" applyBorder="1" applyAlignment="1">
      <alignment horizontal="center" vertical="center" wrapText="1"/>
    </xf>
    <xf numFmtId="0" fontId="48" fillId="0" borderId="203" xfId="0" applyFont="1" applyBorder="1" applyAlignment="1">
      <alignment horizontal="center" vertical="center"/>
    </xf>
    <xf numFmtId="0" fontId="0" fillId="0" borderId="204" xfId="0" applyBorder="1" applyAlignment="1">
      <alignment/>
    </xf>
    <xf numFmtId="164" fontId="137" fillId="30" borderId="115" xfId="0" applyNumberFormat="1" applyFont="1" applyFill="1" applyBorder="1" applyAlignment="1">
      <alignment horizontal="center" vertical="center" wrapText="1"/>
    </xf>
    <xf numFmtId="164" fontId="137" fillId="30" borderId="23" xfId="0" applyNumberFormat="1" applyFont="1" applyFill="1" applyBorder="1" applyAlignment="1">
      <alignment horizontal="center" vertical="center" wrapText="1"/>
    </xf>
    <xf numFmtId="164" fontId="137" fillId="30" borderId="205" xfId="0" applyNumberFormat="1" applyFont="1" applyFill="1" applyBorder="1" applyAlignment="1">
      <alignment horizontal="center" vertical="center" wrapText="1"/>
    </xf>
    <xf numFmtId="164" fontId="137" fillId="30" borderId="206" xfId="0" applyNumberFormat="1" applyFont="1" applyFill="1" applyBorder="1" applyAlignment="1">
      <alignment horizontal="center" vertical="center" wrapText="1"/>
    </xf>
    <xf numFmtId="164" fontId="136" fillId="24" borderId="196" xfId="0" applyNumberFormat="1" applyFont="1" applyFill="1" applyBorder="1" applyAlignment="1">
      <alignment horizontal="center" vertical="center" wrapText="1"/>
    </xf>
    <xf numFmtId="0" fontId="95" fillId="0" borderId="78" xfId="0" applyFont="1" applyBorder="1" applyAlignment="1">
      <alignment horizontal="center" vertical="center"/>
    </xf>
    <xf numFmtId="175" fontId="35" fillId="0" borderId="207" xfId="0" applyNumberFormat="1" applyFont="1" applyBorder="1" applyAlignment="1">
      <alignment horizontal="center" vertical="center"/>
    </xf>
    <xf numFmtId="175" fontId="35" fillId="0" borderId="208" xfId="0" applyNumberFormat="1" applyFont="1" applyBorder="1" applyAlignment="1">
      <alignment horizontal="center" vertical="center"/>
    </xf>
    <xf numFmtId="175" fontId="19" fillId="0" borderId="209" xfId="0" applyNumberFormat="1" applyFont="1" applyBorder="1" applyAlignment="1">
      <alignment vertical="center"/>
    </xf>
    <xf numFmtId="0" fontId="23" fillId="0" borderId="210" xfId="0" applyFont="1" applyFill="1" applyBorder="1" applyAlignment="1" applyProtection="1">
      <alignment horizontal="left" vertical="center"/>
      <protection locked="0"/>
    </xf>
    <xf numFmtId="0" fontId="23" fillId="0" borderId="176" xfId="0" applyFont="1" applyFill="1" applyBorder="1" applyAlignment="1" applyProtection="1">
      <alignment horizontal="left" vertical="center"/>
      <protection locked="0"/>
    </xf>
    <xf numFmtId="0" fontId="23" fillId="27" borderId="176" xfId="0" applyFont="1" applyFill="1" applyBorder="1" applyAlignment="1" applyProtection="1">
      <alignment horizontal="left" vertical="center"/>
      <protection locked="0"/>
    </xf>
    <xf numFmtId="0" fontId="23" fillId="0" borderId="211" xfId="0" applyFont="1" applyFill="1" applyBorder="1" applyAlignment="1" applyProtection="1">
      <alignment horizontal="left" vertical="center"/>
      <protection locked="0"/>
    </xf>
    <xf numFmtId="0" fontId="153" fillId="28" borderId="13" xfId="0" applyFont="1" applyFill="1" applyBorder="1" applyAlignment="1">
      <alignment horizontal="center" vertical="center"/>
    </xf>
    <xf numFmtId="0" fontId="153" fillId="28" borderId="13" xfId="0" applyFont="1" applyFill="1" applyBorder="1" applyAlignment="1">
      <alignment horizontal="left" vertical="center" indent="1"/>
    </xf>
    <xf numFmtId="0" fontId="153" fillId="28" borderId="13" xfId="0" applyFont="1" applyFill="1" applyBorder="1" applyAlignment="1">
      <alignment vertical="center"/>
    </xf>
    <xf numFmtId="0" fontId="154" fillId="0" borderId="0" xfId="0" applyFont="1" applyAlignment="1">
      <alignment/>
    </xf>
    <xf numFmtId="0" fontId="155" fillId="81" borderId="13" xfId="0" applyFont="1" applyFill="1" applyBorder="1" applyAlignment="1">
      <alignment horizontal="center" vertical="center"/>
    </xf>
    <xf numFmtId="8" fontId="156" fillId="81" borderId="13" xfId="0" applyNumberFormat="1" applyFont="1" applyFill="1" applyBorder="1" applyAlignment="1">
      <alignment horizontal="center" vertical="center"/>
    </xf>
    <xf numFmtId="0" fontId="134" fillId="28" borderId="13" xfId="0" applyFont="1" applyFill="1" applyBorder="1" applyAlignment="1">
      <alignment horizontal="center"/>
    </xf>
    <xf numFmtId="0" fontId="136" fillId="28" borderId="13" xfId="0" applyFont="1" applyFill="1" applyBorder="1" applyAlignment="1">
      <alignment horizontal="center"/>
    </xf>
    <xf numFmtId="8" fontId="134" fillId="28" borderId="13" xfId="0" applyNumberFormat="1" applyFont="1" applyFill="1" applyBorder="1" applyAlignment="1">
      <alignment horizontal="center" vertical="center"/>
    </xf>
    <xf numFmtId="0" fontId="155" fillId="81" borderId="74" xfId="0" applyFont="1" applyFill="1" applyBorder="1" applyAlignment="1">
      <alignment horizontal="center" vertical="center"/>
    </xf>
    <xf numFmtId="8" fontId="156" fillId="81" borderId="74" xfId="0" applyNumberFormat="1" applyFont="1" applyFill="1" applyBorder="1" applyAlignment="1">
      <alignment horizontal="center" vertical="center"/>
    </xf>
    <xf numFmtId="170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134" fillId="0" borderId="13" xfId="0" applyFont="1" applyBorder="1" applyAlignment="1">
      <alignment horizontal="center"/>
    </xf>
    <xf numFmtId="0" fontId="156" fillId="0" borderId="13" xfId="0" applyFont="1" applyBorder="1" applyAlignment="1">
      <alignment horizontal="center" vertical="center"/>
    </xf>
    <xf numFmtId="0" fontId="156" fillId="81" borderId="13" xfId="0" applyFont="1" applyFill="1" applyBorder="1" applyAlignment="1">
      <alignment horizontal="left" vertical="center" indent="1"/>
    </xf>
    <xf numFmtId="0" fontId="155" fillId="0" borderId="13" xfId="0" applyFont="1" applyBorder="1" applyAlignment="1">
      <alignment horizontal="center" vertical="center"/>
    </xf>
    <xf numFmtId="8" fontId="156" fillId="0" borderId="13" xfId="0" applyNumberFormat="1" applyFont="1" applyBorder="1" applyAlignment="1">
      <alignment horizontal="center" vertical="center"/>
    </xf>
    <xf numFmtId="0" fontId="135" fillId="28" borderId="13" xfId="0" applyFont="1" applyFill="1" applyBorder="1" applyAlignment="1">
      <alignment horizontal="center"/>
    </xf>
    <xf numFmtId="0" fontId="157" fillId="28" borderId="13" xfId="0" applyFont="1" applyFill="1" applyBorder="1" applyAlignment="1">
      <alignment horizontal="center"/>
    </xf>
    <xf numFmtId="8" fontId="135" fillId="28" borderId="13" xfId="0" applyNumberFormat="1" applyFont="1" applyFill="1" applyBorder="1" applyAlignment="1">
      <alignment/>
    </xf>
    <xf numFmtId="0" fontId="0" fillId="6" borderId="212" xfId="0" applyFont="1" applyFill="1" applyBorder="1" applyAlignment="1">
      <alignment horizontal="center" vertical="center" wrapText="1"/>
    </xf>
    <xf numFmtId="0" fontId="0" fillId="6" borderId="99" xfId="0" applyFont="1" applyFill="1" applyBorder="1" applyAlignment="1">
      <alignment horizontal="center" vertical="center" wrapText="1"/>
    </xf>
    <xf numFmtId="0" fontId="101" fillId="6" borderId="213" xfId="0" applyFont="1" applyFill="1" applyBorder="1" applyAlignment="1">
      <alignment vertical="center" wrapText="1"/>
    </xf>
    <xf numFmtId="0" fontId="102" fillId="6" borderId="214" xfId="0" applyFont="1" applyFill="1" applyBorder="1" applyAlignment="1">
      <alignment vertical="center" wrapText="1"/>
    </xf>
    <xf numFmtId="49" fontId="102" fillId="6" borderId="215" xfId="0" applyNumberFormat="1" applyFont="1" applyFill="1" applyBorder="1" applyAlignment="1">
      <alignment vertical="center"/>
    </xf>
    <xf numFmtId="49" fontId="103" fillId="6" borderId="215" xfId="55" applyNumberFormat="1" applyFont="1" applyFill="1" applyBorder="1" applyAlignment="1" applyProtection="1">
      <alignment vertical="center"/>
      <protection/>
    </xf>
    <xf numFmtId="0" fontId="104" fillId="18" borderId="216" xfId="0" applyFont="1" applyFill="1" applyBorder="1" applyAlignment="1">
      <alignment vertical="center"/>
    </xf>
    <xf numFmtId="0" fontId="101" fillId="6" borderId="14" xfId="0" applyFont="1" applyFill="1" applyBorder="1" applyAlignment="1">
      <alignment vertical="center"/>
    </xf>
    <xf numFmtId="0" fontId="102" fillId="6" borderId="10" xfId="0" applyFont="1" applyFill="1" applyBorder="1" applyAlignment="1">
      <alignment vertical="center"/>
    </xf>
    <xf numFmtId="49" fontId="102" fillId="6" borderId="26" xfId="0" applyNumberFormat="1" applyFont="1" applyFill="1" applyBorder="1" applyAlignment="1">
      <alignment vertical="center"/>
    </xf>
    <xf numFmtId="49" fontId="103" fillId="6" borderId="26" xfId="55" applyNumberFormat="1" applyFont="1" applyFill="1" applyBorder="1" applyAlignment="1" applyProtection="1">
      <alignment vertical="center"/>
      <protection/>
    </xf>
    <xf numFmtId="0" fontId="104" fillId="18" borderId="171" xfId="0" applyFont="1" applyFill="1" applyBorder="1" applyAlignment="1">
      <alignment vertical="center"/>
    </xf>
    <xf numFmtId="0" fontId="101" fillId="6" borderId="14" xfId="0" applyFont="1" applyFill="1" applyBorder="1" applyAlignment="1">
      <alignment vertical="center" wrapText="1"/>
    </xf>
    <xf numFmtId="0" fontId="102" fillId="6" borderId="10" xfId="0" applyFont="1" applyFill="1" applyBorder="1" applyAlignment="1">
      <alignment vertical="center" wrapText="1"/>
    </xf>
    <xf numFmtId="49" fontId="31" fillId="6" borderId="26" xfId="55" applyNumberFormat="1" applyFill="1" applyBorder="1" applyAlignment="1" applyProtection="1">
      <alignment vertical="center"/>
      <protection/>
    </xf>
    <xf numFmtId="0" fontId="0" fillId="18" borderId="171" xfId="0" applyFill="1" applyBorder="1" applyAlignment="1">
      <alignment vertical="center"/>
    </xf>
    <xf numFmtId="0" fontId="101" fillId="6" borderId="14" xfId="0" applyFont="1" applyFill="1" applyBorder="1" applyAlignment="1">
      <alignment vertical="top" wrapText="1"/>
    </xf>
    <xf numFmtId="0" fontId="101" fillId="6" borderId="10" xfId="0" applyFont="1" applyFill="1" applyBorder="1" applyAlignment="1">
      <alignment vertical="center" wrapText="1"/>
    </xf>
    <xf numFmtId="49" fontId="103" fillId="6" borderId="26" xfId="55" applyNumberFormat="1" applyFont="1" applyFill="1" applyBorder="1" applyAlignment="1" applyProtection="1">
      <alignment vertical="center" wrapText="1"/>
      <protection/>
    </xf>
    <xf numFmtId="0" fontId="101" fillId="6" borderId="61" xfId="0" applyFont="1" applyFill="1" applyBorder="1" applyAlignment="1">
      <alignment vertical="center" wrapText="1"/>
    </xf>
    <xf numFmtId="0" fontId="102" fillId="6" borderId="86" xfId="0" applyFont="1" applyFill="1" applyBorder="1" applyAlignment="1">
      <alignment vertical="center"/>
    </xf>
    <xf numFmtId="49" fontId="102" fillId="6" borderId="49" xfId="0" applyNumberFormat="1" applyFont="1" applyFill="1" applyBorder="1" applyAlignment="1">
      <alignment vertical="center"/>
    </xf>
    <xf numFmtId="49" fontId="103" fillId="6" borderId="49" xfId="55" applyNumberFormat="1" applyFont="1" applyFill="1" applyBorder="1" applyAlignment="1" applyProtection="1">
      <alignment vertical="center"/>
      <protection/>
    </xf>
    <xf numFmtId="0" fontId="101" fillId="18" borderId="217" xfId="0" applyFont="1" applyFill="1" applyBorder="1" applyAlignment="1">
      <alignment vertical="center" wrapText="1"/>
    </xf>
    <xf numFmtId="0" fontId="105" fillId="35" borderId="218" xfId="0" applyFont="1" applyFill="1" applyBorder="1" applyAlignment="1">
      <alignment vertical="center" wrapText="1"/>
    </xf>
    <xf numFmtId="0" fontId="106" fillId="35" borderId="218" xfId="0" applyFont="1" applyFill="1" applyBorder="1" applyAlignment="1">
      <alignment vertical="center"/>
    </xf>
    <xf numFmtId="49" fontId="106" fillId="35" borderId="218" xfId="0" applyNumberFormat="1" applyFont="1" applyFill="1" applyBorder="1" applyAlignment="1">
      <alignment vertical="center"/>
    </xf>
    <xf numFmtId="0" fontId="107" fillId="35" borderId="219" xfId="0" applyFont="1" applyFill="1" applyBorder="1" applyAlignment="1">
      <alignment vertical="center"/>
    </xf>
    <xf numFmtId="0" fontId="108" fillId="35" borderId="2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0" fillId="0" borderId="0" xfId="0" applyFont="1" applyAlignment="1">
      <alignment vertical="center"/>
    </xf>
    <xf numFmtId="0" fontId="32" fillId="0" borderId="221" xfId="0" applyFont="1" applyBorder="1" applyAlignment="1">
      <alignment vertical="center" wrapText="1"/>
    </xf>
    <xf numFmtId="0" fontId="66" fillId="0" borderId="222" xfId="0" applyFont="1" applyBorder="1" applyAlignment="1">
      <alignment horizontal="center" vertical="center"/>
    </xf>
    <xf numFmtId="49" fontId="66" fillId="0" borderId="222" xfId="0" applyNumberFormat="1" applyFont="1" applyBorder="1" applyAlignment="1">
      <alignment horizontal="center" vertical="center"/>
    </xf>
    <xf numFmtId="0" fontId="68" fillId="0" borderId="222" xfId="0" applyFont="1" applyBorder="1" applyAlignment="1">
      <alignment horizontal="center" vertical="center"/>
    </xf>
    <xf numFmtId="0" fontId="66" fillId="0" borderId="223" xfId="0" applyFont="1" applyBorder="1" applyAlignment="1">
      <alignment horizontal="center" vertical="center"/>
    </xf>
    <xf numFmtId="0" fontId="109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3" fontId="21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1" fillId="0" borderId="171" xfId="0" applyFont="1" applyBorder="1" applyAlignment="1">
      <alignment horizontal="center" vertical="center"/>
    </xf>
    <xf numFmtId="0" fontId="34" fillId="0" borderId="148" xfId="0" applyFont="1" applyBorder="1" applyAlignment="1">
      <alignment horizontal="center" vertical="center"/>
    </xf>
    <xf numFmtId="0" fontId="34" fillId="0" borderId="144" xfId="0" applyFont="1" applyBorder="1" applyAlignment="1">
      <alignment horizontal="center" vertical="center"/>
    </xf>
    <xf numFmtId="0" fontId="100" fillId="0" borderId="0" xfId="0" applyFont="1" applyAlignment="1">
      <alignment/>
    </xf>
    <xf numFmtId="0" fontId="0" fillId="6" borderId="64" xfId="0" applyFont="1" applyFill="1" applyBorder="1" applyAlignment="1">
      <alignment horizontal="center" vertical="center" wrapText="1"/>
    </xf>
    <xf numFmtId="0" fontId="0" fillId="6" borderId="224" xfId="0" applyFont="1" applyFill="1" applyBorder="1" applyAlignment="1">
      <alignment horizontal="center" vertical="center" wrapText="1"/>
    </xf>
    <xf numFmtId="0" fontId="100" fillId="6" borderId="0" xfId="0" applyFont="1" applyFill="1" applyBorder="1" applyAlignment="1">
      <alignment horizontal="center" vertical="center" wrapText="1"/>
    </xf>
    <xf numFmtId="0" fontId="0" fillId="18" borderId="22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175" fontId="0" fillId="0" borderId="0" xfId="0" applyNumberFormat="1" applyAlignment="1">
      <alignment/>
    </xf>
    <xf numFmtId="0" fontId="158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0" fillId="0" borderId="20" xfId="0" applyFont="1" applyFill="1" applyBorder="1" applyAlignment="1">
      <alignment vertical="center" wrapText="1"/>
    </xf>
    <xf numFmtId="0" fontId="0" fillId="0" borderId="186" xfId="0" applyBorder="1" applyAlignment="1">
      <alignment/>
    </xf>
    <xf numFmtId="175" fontId="50" fillId="27" borderId="72" xfId="0" applyNumberFormat="1" applyFont="1" applyFill="1" applyBorder="1" applyAlignment="1">
      <alignment horizontal="right" vertical="center" wrapText="1"/>
    </xf>
    <xf numFmtId="0" fontId="50" fillId="0" borderId="226" xfId="0" applyFont="1" applyFill="1" applyBorder="1" applyAlignment="1">
      <alignment vertical="center" wrapText="1"/>
    </xf>
    <xf numFmtId="175" fontId="50" fillId="27" borderId="227" xfId="0" applyNumberFormat="1" applyFont="1" applyFill="1" applyBorder="1" applyAlignment="1">
      <alignment horizontal="right" vertical="center" wrapText="1"/>
    </xf>
    <xf numFmtId="0" fontId="50" fillId="0" borderId="22" xfId="0" applyFont="1" applyFill="1" applyBorder="1" applyAlignment="1">
      <alignment vertical="center" wrapText="1"/>
    </xf>
    <xf numFmtId="175" fontId="50" fillId="27" borderId="16" xfId="0" applyNumberFormat="1" applyFont="1" applyFill="1" applyBorder="1" applyAlignment="1">
      <alignment horizontal="right" vertical="center"/>
    </xf>
    <xf numFmtId="0" fontId="50" fillId="0" borderId="207" xfId="0" applyFont="1" applyFill="1" applyBorder="1" applyAlignment="1">
      <alignment vertical="center" wrapText="1"/>
    </xf>
    <xf numFmtId="175" fontId="19" fillId="30" borderId="16" xfId="0" applyNumberFormat="1" applyFont="1" applyFill="1" applyBorder="1" applyAlignment="1">
      <alignment horizontal="right" vertical="center" wrapText="1"/>
    </xf>
    <xf numFmtId="0" fontId="50" fillId="0" borderId="24" xfId="0" applyFont="1" applyFill="1" applyBorder="1" applyAlignment="1">
      <alignment vertical="center" wrapText="1"/>
    </xf>
    <xf numFmtId="0" fontId="158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175" fontId="19" fillId="30" borderId="25" xfId="0" applyNumberFormat="1" applyFont="1" applyFill="1" applyBorder="1" applyAlignment="1">
      <alignment horizontal="right" vertical="center" wrapText="1"/>
    </xf>
    <xf numFmtId="180" fontId="35" fillId="24" borderId="115" xfId="0" applyNumberFormat="1" applyFont="1" applyFill="1" applyBorder="1" applyAlignment="1">
      <alignment horizontal="center" vertical="center"/>
    </xf>
    <xf numFmtId="180" fontId="35" fillId="0" borderId="115" xfId="0" applyNumberFormat="1" applyFont="1" applyBorder="1" applyAlignment="1">
      <alignment horizontal="center" vertical="center"/>
    </xf>
    <xf numFmtId="180" fontId="35" fillId="0" borderId="228" xfId="0" applyNumberFormat="1" applyFont="1" applyBorder="1" applyAlignment="1">
      <alignment horizontal="center" vertical="center"/>
    </xf>
    <xf numFmtId="170" fontId="49" fillId="82" borderId="167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0" fontId="0" fillId="0" borderId="229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230" xfId="0" applyBorder="1" applyAlignment="1">
      <alignment/>
    </xf>
    <xf numFmtId="0" fontId="23" fillId="77" borderId="231" xfId="0" applyFont="1" applyFill="1" applyBorder="1" applyAlignment="1">
      <alignment horizontal="center" vertical="center"/>
    </xf>
    <xf numFmtId="0" fontId="23" fillId="77" borderId="183" xfId="0" applyFont="1" applyFill="1" applyBorder="1" applyAlignment="1">
      <alignment horizontal="center" vertical="center"/>
    </xf>
    <xf numFmtId="170" fontId="49" fillId="82" borderId="167" xfId="0" applyNumberFormat="1" applyFont="1" applyFill="1" applyBorder="1" applyAlignment="1">
      <alignment horizontal="center" vertical="center"/>
    </xf>
    <xf numFmtId="0" fontId="36" fillId="35" borderId="232" xfId="0" applyFont="1" applyFill="1" applyBorder="1" applyAlignment="1" applyProtection="1">
      <alignment horizontal="center" vertical="center"/>
      <protection locked="0"/>
    </xf>
    <xf numFmtId="0" fontId="36" fillId="35" borderId="233" xfId="0" applyFont="1" applyFill="1" applyBorder="1" applyAlignment="1" applyProtection="1">
      <alignment horizontal="center" vertical="center"/>
      <protection locked="0"/>
    </xf>
    <xf numFmtId="170" fontId="38" fillId="83" borderId="20" xfId="0" applyNumberFormat="1" applyFont="1" applyFill="1" applyBorder="1" applyAlignment="1" applyProtection="1">
      <alignment horizontal="center" vertical="center" wrapText="1"/>
      <protection locked="0"/>
    </xf>
    <xf numFmtId="170" fontId="38" fillId="83" borderId="22" xfId="0" applyNumberFormat="1" applyFont="1" applyFill="1" applyBorder="1" applyAlignment="1" applyProtection="1">
      <alignment horizontal="center" vertical="center" wrapText="1"/>
      <protection locked="0"/>
    </xf>
    <xf numFmtId="170" fontId="38" fillId="83" borderId="24" xfId="0" applyNumberFormat="1" applyFont="1" applyFill="1" applyBorder="1" applyAlignment="1" applyProtection="1">
      <alignment horizontal="center" vertical="center" wrapText="1"/>
      <protection locked="0"/>
    </xf>
    <xf numFmtId="0" fontId="67" fillId="83" borderId="20" xfId="0" applyFont="1" applyFill="1" applyBorder="1" applyAlignment="1" applyProtection="1">
      <alignment horizontal="center" vertical="center" wrapText="1"/>
      <protection locked="0"/>
    </xf>
    <xf numFmtId="0" fontId="67" fillId="83" borderId="22" xfId="0" applyFont="1" applyFill="1" applyBorder="1" applyAlignment="1" applyProtection="1">
      <alignment horizontal="center" vertical="center" wrapText="1"/>
      <protection locked="0"/>
    </xf>
    <xf numFmtId="0" fontId="67" fillId="83" borderId="24" xfId="0" applyFont="1" applyFill="1" applyBorder="1" applyAlignment="1" applyProtection="1">
      <alignment horizontal="center" vertical="center" wrapText="1"/>
      <protection locked="0"/>
    </xf>
    <xf numFmtId="0" fontId="41" fillId="32" borderId="13" xfId="0" applyFont="1" applyFill="1" applyBorder="1" applyAlignment="1" applyProtection="1">
      <alignment horizontal="left"/>
      <protection locked="0"/>
    </xf>
    <xf numFmtId="0" fontId="41" fillId="32" borderId="16" xfId="0" applyFont="1" applyFill="1" applyBorder="1" applyAlignment="1" applyProtection="1">
      <alignment horizontal="left"/>
      <protection locked="0"/>
    </xf>
    <xf numFmtId="170" fontId="43" fillId="76" borderId="234" xfId="0" applyNumberFormat="1" applyFont="1" applyFill="1" applyBorder="1" applyAlignment="1">
      <alignment horizontal="center" vertical="center" wrapText="1"/>
    </xf>
    <xf numFmtId="170" fontId="43" fillId="76" borderId="235" xfId="0" applyNumberFormat="1" applyFont="1" applyFill="1" applyBorder="1" applyAlignment="1">
      <alignment horizontal="center" vertical="center" wrapText="1"/>
    </xf>
    <xf numFmtId="0" fontId="93" fillId="35" borderId="185" xfId="0" applyFont="1" applyFill="1" applyBorder="1" applyAlignment="1" applyProtection="1">
      <alignment horizontal="center" vertical="center"/>
      <protection locked="0"/>
    </xf>
    <xf numFmtId="0" fontId="38" fillId="82" borderId="19" xfId="0" applyFont="1" applyFill="1" applyBorder="1" applyAlignment="1" applyProtection="1">
      <alignment horizontal="left"/>
      <protection locked="0"/>
    </xf>
    <xf numFmtId="0" fontId="38" fillId="82" borderId="72" xfId="0" applyFont="1" applyFill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170" fontId="29" fillId="0" borderId="13" xfId="0" applyNumberFormat="1" applyFont="1" applyBorder="1" applyAlignment="1" applyProtection="1">
      <alignment horizontal="center"/>
      <protection/>
    </xf>
    <xf numFmtId="170" fontId="29" fillId="0" borderId="16" xfId="0" applyNumberFormat="1" applyFont="1" applyBorder="1" applyAlignment="1" applyProtection="1">
      <alignment horizontal="center"/>
      <protection/>
    </xf>
    <xf numFmtId="0" fontId="38" fillId="82" borderId="17" xfId="0" applyFont="1" applyFill="1" applyBorder="1" applyAlignment="1" applyProtection="1">
      <alignment horizontal="left"/>
      <protection locked="0"/>
    </xf>
    <xf numFmtId="0" fontId="38" fillId="82" borderId="25" xfId="0" applyFont="1" applyFill="1" applyBorder="1" applyAlignment="1" applyProtection="1">
      <alignment horizontal="left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25" xfId="0" applyFont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38" fillId="32" borderId="17" xfId="0" applyFont="1" applyFill="1" applyBorder="1" applyAlignment="1" applyProtection="1">
      <alignment horizontal="left"/>
      <protection locked="0"/>
    </xf>
    <xf numFmtId="0" fontId="38" fillId="32" borderId="25" xfId="0" applyFont="1" applyFill="1" applyBorder="1" applyAlignment="1" applyProtection="1">
      <alignment horizontal="left"/>
      <protection locked="0"/>
    </xf>
    <xf numFmtId="170" fontId="27" fillId="0" borderId="13" xfId="0" applyNumberFormat="1" applyFont="1" applyBorder="1" applyAlignment="1" applyProtection="1">
      <alignment horizontal="center"/>
      <protection/>
    </xf>
    <xf numFmtId="170" fontId="27" fillId="0" borderId="16" xfId="0" applyNumberFormat="1" applyFont="1" applyBorder="1" applyAlignment="1" applyProtection="1">
      <alignment horizontal="center"/>
      <protection/>
    </xf>
    <xf numFmtId="0" fontId="38" fillId="32" borderId="13" xfId="0" applyFont="1" applyFill="1" applyBorder="1" applyAlignment="1" applyProtection="1">
      <alignment horizontal="left"/>
      <protection locked="0"/>
    </xf>
    <xf numFmtId="0" fontId="38" fillId="32" borderId="16" xfId="0" applyFont="1" applyFill="1" applyBorder="1" applyAlignment="1" applyProtection="1">
      <alignment horizontal="left"/>
      <protection locked="0"/>
    </xf>
    <xf numFmtId="0" fontId="40" fillId="35" borderId="169" xfId="0" applyFont="1" applyFill="1" applyBorder="1" applyAlignment="1" applyProtection="1">
      <alignment horizontal="center" vertical="center" wrapText="1"/>
      <protection locked="0"/>
    </xf>
    <xf numFmtId="0" fontId="94" fillId="35" borderId="169" xfId="0" applyFont="1" applyFill="1" applyBorder="1" applyAlignment="1" applyProtection="1">
      <alignment horizontal="center" vertical="center"/>
      <protection locked="0"/>
    </xf>
    <xf numFmtId="0" fontId="78" fillId="35" borderId="236" xfId="0" applyFont="1" applyFill="1" applyBorder="1" applyAlignment="1">
      <alignment horizontal="center" vertical="center" wrapText="1"/>
    </xf>
    <xf numFmtId="0" fontId="78" fillId="35" borderId="237" xfId="0" applyFont="1" applyFill="1" applyBorder="1" applyAlignment="1">
      <alignment horizontal="center" vertical="center" wrapText="1"/>
    </xf>
    <xf numFmtId="170" fontId="44" fillId="76" borderId="238" xfId="0" applyNumberFormat="1" applyFont="1" applyFill="1" applyBorder="1" applyAlignment="1">
      <alignment horizontal="left" vertical="center" indent="1"/>
    </xf>
    <xf numFmtId="170" fontId="25" fillId="33" borderId="167" xfId="0" applyNumberFormat="1" applyFont="1" applyFill="1" applyBorder="1" applyAlignment="1">
      <alignment horizontal="left" vertical="center" indent="8"/>
    </xf>
    <xf numFmtId="170" fontId="25" fillId="33" borderId="239" xfId="0" applyNumberFormat="1" applyFont="1" applyFill="1" applyBorder="1" applyAlignment="1">
      <alignment horizontal="left" vertical="center" indent="8"/>
    </xf>
    <xf numFmtId="0" fontId="23" fillId="77" borderId="15" xfId="0" applyFont="1" applyFill="1" applyBorder="1" applyAlignment="1" applyProtection="1">
      <alignment horizontal="center"/>
      <protection locked="0"/>
    </xf>
    <xf numFmtId="0" fontId="78" fillId="84" borderId="240" xfId="0" applyFont="1" applyFill="1" applyBorder="1" applyAlignment="1">
      <alignment horizontal="center" vertical="center" wrapText="1"/>
    </xf>
    <xf numFmtId="0" fontId="78" fillId="84" borderId="241" xfId="0" applyFont="1" applyFill="1" applyBorder="1" applyAlignment="1">
      <alignment horizontal="center" vertical="center" wrapText="1"/>
    </xf>
    <xf numFmtId="170" fontId="43" fillId="79" borderId="34" xfId="0" applyNumberFormat="1" applyFont="1" applyFill="1" applyBorder="1" applyAlignment="1">
      <alignment horizontal="center" vertical="center" wrapText="1"/>
    </xf>
    <xf numFmtId="170" fontId="43" fillId="79" borderId="187" xfId="0" applyNumberFormat="1" applyFont="1" applyFill="1" applyBorder="1" applyAlignment="1">
      <alignment horizontal="center" vertical="center" wrapText="1"/>
    </xf>
    <xf numFmtId="170" fontId="43" fillId="79" borderId="242" xfId="0" applyNumberFormat="1" applyFont="1" applyFill="1" applyBorder="1" applyAlignment="1">
      <alignment horizontal="center" vertical="center" wrapText="1"/>
    </xf>
    <xf numFmtId="170" fontId="44" fillId="79" borderId="53" xfId="0" applyNumberFormat="1" applyFont="1" applyFill="1" applyBorder="1" applyAlignment="1">
      <alignment horizontal="left" vertical="center" indent="1"/>
    </xf>
    <xf numFmtId="170" fontId="44" fillId="79" borderId="187" xfId="0" applyNumberFormat="1" applyFont="1" applyFill="1" applyBorder="1" applyAlignment="1">
      <alignment horizontal="left" vertical="center" indent="1"/>
    </xf>
    <xf numFmtId="0" fontId="136" fillId="32" borderId="13" xfId="0" applyFont="1" applyFill="1" applyBorder="1" applyAlignment="1" applyProtection="1">
      <alignment horizontal="center" vertical="center"/>
      <protection locked="0"/>
    </xf>
    <xf numFmtId="0" fontId="136" fillId="32" borderId="13" xfId="0" applyFont="1" applyFill="1" applyBorder="1" applyAlignment="1" applyProtection="1">
      <alignment horizontal="left" vertical="center" indent="1"/>
      <protection locked="0"/>
    </xf>
    <xf numFmtId="0" fontId="136" fillId="32" borderId="13" xfId="0" applyFont="1" applyFill="1" applyBorder="1" applyAlignment="1">
      <alignment horizontal="left" vertical="center" indent="1"/>
    </xf>
    <xf numFmtId="0" fontId="36" fillId="35" borderId="243" xfId="0" applyFont="1" applyFill="1" applyBorder="1" applyAlignment="1" applyProtection="1">
      <alignment horizontal="center" vertical="center"/>
      <protection locked="0"/>
    </xf>
    <xf numFmtId="0" fontId="36" fillId="35" borderId="186" xfId="0" applyFont="1" applyFill="1" applyBorder="1" applyAlignment="1" applyProtection="1">
      <alignment horizontal="center" vertical="center"/>
      <protection locked="0"/>
    </xf>
    <xf numFmtId="0" fontId="36" fillId="35" borderId="244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186" xfId="0" applyFont="1" applyFill="1" applyBorder="1" applyAlignment="1" applyProtection="1">
      <alignment horizontal="center" vertical="center"/>
      <protection locked="0"/>
    </xf>
    <xf numFmtId="0" fontId="20" fillId="35" borderId="244" xfId="0" applyFont="1" applyFill="1" applyBorder="1" applyAlignment="1" applyProtection="1">
      <alignment horizontal="center" vertical="center"/>
      <protection locked="0"/>
    </xf>
    <xf numFmtId="0" fontId="40" fillId="35" borderId="21" xfId="0" applyFont="1" applyFill="1" applyBorder="1" applyAlignment="1" applyProtection="1">
      <alignment horizontal="center" vertical="center" wrapText="1"/>
      <protection locked="0"/>
    </xf>
    <xf numFmtId="0" fontId="40" fillId="35" borderId="244" xfId="0" applyFont="1" applyFill="1" applyBorder="1" applyAlignment="1" applyProtection="1">
      <alignment horizontal="center" vertical="center" wrapText="1"/>
      <protection locked="0"/>
    </xf>
    <xf numFmtId="0" fontId="19" fillId="35" borderId="21" xfId="0" applyFont="1" applyFill="1" applyBorder="1" applyAlignment="1" applyProtection="1">
      <alignment horizontal="center" vertical="center"/>
      <protection locked="0"/>
    </xf>
    <xf numFmtId="0" fontId="19" fillId="35" borderId="245" xfId="0" applyFont="1" applyFill="1" applyBorder="1" applyAlignment="1" applyProtection="1">
      <alignment horizontal="center" vertical="center"/>
      <protection locked="0"/>
    </xf>
    <xf numFmtId="0" fontId="135" fillId="0" borderId="0" xfId="0" applyFont="1" applyBorder="1" applyAlignment="1">
      <alignment horizontal="left" vertical="center" wrapText="1" indent="1"/>
    </xf>
    <xf numFmtId="170" fontId="153" fillId="32" borderId="13" xfId="0" applyNumberFormat="1" applyFont="1" applyFill="1" applyBorder="1" applyAlignment="1" applyProtection="1">
      <alignment horizontal="center" vertical="center"/>
      <protection locked="0"/>
    </xf>
    <xf numFmtId="0" fontId="134" fillId="32" borderId="13" xfId="0" applyFont="1" applyFill="1" applyBorder="1" applyAlignment="1" applyProtection="1">
      <alignment horizontal="center" vertical="center"/>
      <protection locked="0"/>
    </xf>
    <xf numFmtId="0" fontId="137" fillId="28" borderId="34" xfId="0" applyFont="1" applyFill="1" applyBorder="1" applyAlignment="1">
      <alignment horizontal="center" vertical="center" wrapText="1"/>
    </xf>
    <xf numFmtId="0" fontId="137" fillId="28" borderId="187" xfId="0" applyFont="1" applyFill="1" applyBorder="1" applyAlignment="1">
      <alignment horizontal="center" vertical="center" wrapText="1"/>
    </xf>
    <xf numFmtId="0" fontId="137" fillId="28" borderId="43" xfId="0" applyFont="1" applyFill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137" fillId="0" borderId="189" xfId="0" applyFont="1" applyBorder="1" applyAlignment="1">
      <alignment horizontal="center" vertical="center"/>
    </xf>
    <xf numFmtId="0" fontId="159" fillId="0" borderId="34" xfId="0" applyFont="1" applyBorder="1" applyAlignment="1">
      <alignment horizontal="center" vertical="center"/>
    </xf>
    <xf numFmtId="0" fontId="159" fillId="0" borderId="187" xfId="0" applyFont="1" applyBorder="1" applyAlignment="1">
      <alignment horizontal="center" vertical="center"/>
    </xf>
    <xf numFmtId="0" fontId="159" fillId="0" borderId="43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0" fontId="0" fillId="18" borderId="246" xfId="0" applyFont="1" applyFill="1" applyBorder="1" applyAlignment="1">
      <alignment horizontal="center" vertical="center" wrapText="1"/>
    </xf>
    <xf numFmtId="0" fontId="0" fillId="18" borderId="247" xfId="0" applyFont="1" applyFill="1" applyBorder="1" applyAlignment="1">
      <alignment horizontal="center" vertical="center" wrapText="1"/>
    </xf>
    <xf numFmtId="0" fontId="0" fillId="18" borderId="248" xfId="0" applyFont="1" applyFill="1" applyBorder="1" applyAlignment="1">
      <alignment horizontal="center" vertical="center" wrapText="1"/>
    </xf>
    <xf numFmtId="0" fontId="34" fillId="0" borderId="146" xfId="0" applyFont="1" applyBorder="1" applyAlignment="1">
      <alignment horizontal="center" vertical="center"/>
    </xf>
    <xf numFmtId="0" fontId="0" fillId="6" borderId="231" xfId="0" applyFont="1" applyFill="1" applyBorder="1" applyAlignment="1">
      <alignment horizontal="center" vertical="center" wrapText="1"/>
    </xf>
    <xf numFmtId="0" fontId="0" fillId="6" borderId="249" xfId="0" applyFont="1" applyFill="1" applyBorder="1" applyAlignment="1">
      <alignment horizontal="center" vertical="center" wrapText="1"/>
    </xf>
    <xf numFmtId="0" fontId="18" fillId="0" borderId="250" xfId="0" applyFont="1" applyBorder="1" applyAlignment="1">
      <alignment horizontal="center" vertical="center" textRotation="90"/>
    </xf>
    <xf numFmtId="0" fontId="18" fillId="0" borderId="226" xfId="0" applyFont="1" applyBorder="1" applyAlignment="1">
      <alignment horizontal="center" vertical="center" textRotation="90"/>
    </xf>
    <xf numFmtId="0" fontId="18" fillId="0" borderId="209" xfId="0" applyFont="1" applyBorder="1" applyAlignment="1">
      <alignment horizontal="center" vertical="center" textRotation="90"/>
    </xf>
    <xf numFmtId="0" fontId="18" fillId="0" borderId="74" xfId="0" applyFont="1" applyBorder="1" applyAlignment="1">
      <alignment horizontal="center" vertical="center"/>
    </xf>
    <xf numFmtId="0" fontId="18" fillId="0" borderId="251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170" fontId="34" fillId="0" borderId="60" xfId="0" applyNumberFormat="1" applyFont="1" applyFill="1" applyBorder="1" applyAlignment="1" applyProtection="1">
      <alignment horizontal="center" vertical="center" wrapText="1"/>
      <protection locked="0"/>
    </xf>
    <xf numFmtId="170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34" fillId="0" borderId="23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52" xfId="0" applyFont="1" applyFill="1" applyBorder="1" applyAlignment="1">
      <alignment horizontal="center" vertical="center" wrapText="1"/>
    </xf>
    <xf numFmtId="0" fontId="0" fillId="6" borderId="99" xfId="0" applyFont="1" applyFill="1" applyBorder="1" applyAlignment="1">
      <alignment horizontal="center" vertical="center" wrapText="1"/>
    </xf>
    <xf numFmtId="0" fontId="0" fillId="6" borderId="253" xfId="0" applyFont="1" applyFill="1" applyBorder="1" applyAlignment="1">
      <alignment horizontal="center" vertical="center" wrapText="1"/>
    </xf>
    <xf numFmtId="0" fontId="0" fillId="6" borderId="254" xfId="0" applyFont="1" applyFill="1" applyBorder="1" applyAlignment="1">
      <alignment horizontal="center" vertical="center" wrapText="1"/>
    </xf>
    <xf numFmtId="0" fontId="0" fillId="6" borderId="255" xfId="0" applyFont="1" applyFill="1" applyBorder="1" applyAlignment="1">
      <alignment horizontal="center" vertical="center" wrapText="1"/>
    </xf>
    <xf numFmtId="0" fontId="0" fillId="6" borderId="256" xfId="0" applyFont="1" applyFill="1" applyBorder="1" applyAlignment="1">
      <alignment horizontal="center" vertical="center" wrapText="1"/>
    </xf>
    <xf numFmtId="0" fontId="100" fillId="6" borderId="257" xfId="0" applyFont="1" applyFill="1" applyBorder="1" applyAlignment="1">
      <alignment horizontal="center" vertical="center" wrapText="1"/>
    </xf>
    <xf numFmtId="0" fontId="100" fillId="6" borderId="258" xfId="0" applyFont="1" applyFill="1" applyBorder="1" applyAlignment="1">
      <alignment horizontal="center" vertical="center" wrapText="1"/>
    </xf>
    <xf numFmtId="0" fontId="100" fillId="6" borderId="259" xfId="0" applyFont="1" applyFill="1" applyBorder="1" applyAlignment="1">
      <alignment horizontal="center" vertical="center" wrapText="1"/>
    </xf>
    <xf numFmtId="0" fontId="64" fillId="0" borderId="34" xfId="0" applyFont="1" applyBorder="1" applyAlignment="1">
      <alignment horizontal="center"/>
    </xf>
    <xf numFmtId="0" fontId="64" fillId="0" borderId="187" xfId="0" applyFont="1" applyBorder="1" applyAlignment="1">
      <alignment horizontal="center"/>
    </xf>
    <xf numFmtId="0" fontId="64" fillId="0" borderId="43" xfId="0" applyFont="1" applyBorder="1" applyAlignment="1">
      <alignment horizontal="center"/>
    </xf>
    <xf numFmtId="0" fontId="0" fillId="0" borderId="0" xfId="0" applyBorder="1" applyAlignment="1">
      <alignment/>
    </xf>
    <xf numFmtId="0" fontId="64" fillId="0" borderId="34" xfId="0" applyFont="1" applyBorder="1" applyAlignment="1">
      <alignment horizontal="center" vertical="center"/>
    </xf>
    <xf numFmtId="0" fontId="64" fillId="0" borderId="187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5" fillId="35" borderId="260" xfId="0" applyFont="1" applyFill="1" applyBorder="1" applyAlignment="1">
      <alignment horizontal="center" vertical="center" wrapText="1"/>
    </xf>
    <xf numFmtId="0" fontId="66" fillId="28" borderId="261" xfId="0" applyFont="1" applyFill="1" applyBorder="1" applyAlignment="1">
      <alignment horizontal="center" vertical="center" wrapText="1"/>
    </xf>
    <xf numFmtId="0" fontId="66" fillId="28" borderId="262" xfId="0" applyFont="1" applyFill="1" applyBorder="1" applyAlignment="1">
      <alignment horizontal="center" vertical="center" wrapText="1"/>
    </xf>
    <xf numFmtId="0" fontId="67" fillId="27" borderId="263" xfId="0" applyFont="1" applyFill="1" applyBorder="1" applyAlignment="1">
      <alignment horizontal="left"/>
    </xf>
    <xf numFmtId="0" fontId="67" fillId="27" borderId="68" xfId="0" applyFont="1" applyFill="1" applyBorder="1" applyAlignment="1">
      <alignment horizontal="left"/>
    </xf>
    <xf numFmtId="0" fontId="67" fillId="27" borderId="154" xfId="0" applyFont="1" applyFill="1" applyBorder="1" applyAlignment="1">
      <alignment horizontal="left"/>
    </xf>
    <xf numFmtId="0" fontId="66" fillId="28" borderId="264" xfId="0" applyFont="1" applyFill="1" applyBorder="1" applyAlignment="1">
      <alignment horizontal="left" vertical="center" wrapText="1" indent="1"/>
    </xf>
    <xf numFmtId="0" fontId="66" fillId="28" borderId="265" xfId="0" applyFont="1" applyFill="1" applyBorder="1" applyAlignment="1">
      <alignment horizontal="left" vertical="center" wrapText="1" indent="1"/>
    </xf>
    <xf numFmtId="0" fontId="66" fillId="28" borderId="266" xfId="0" applyFont="1" applyFill="1" applyBorder="1" applyAlignment="1">
      <alignment horizontal="left" vertical="center" wrapText="1" indent="1"/>
    </xf>
    <xf numFmtId="0" fontId="66" fillId="28" borderId="267" xfId="0" applyFont="1" applyFill="1" applyBorder="1" applyAlignment="1">
      <alignment horizontal="left" vertical="center" wrapText="1" indent="1"/>
    </xf>
    <xf numFmtId="0" fontId="66" fillId="28" borderId="266" xfId="0" applyFont="1" applyFill="1" applyBorder="1" applyAlignment="1">
      <alignment horizontal="center" vertical="center" wrapText="1"/>
    </xf>
    <xf numFmtId="0" fontId="66" fillId="28" borderId="267" xfId="0" applyFont="1" applyFill="1" applyBorder="1" applyAlignment="1">
      <alignment horizontal="center" vertical="center" wrapText="1"/>
    </xf>
    <xf numFmtId="0" fontId="68" fillId="28" borderId="268" xfId="0" applyFont="1" applyFill="1" applyBorder="1" applyAlignment="1">
      <alignment horizontal="center" vertical="center" wrapText="1"/>
    </xf>
    <xf numFmtId="0" fontId="68" fillId="28" borderId="269" xfId="0" applyFont="1" applyFill="1" applyBorder="1" applyAlignment="1">
      <alignment horizontal="center" vertical="center" wrapText="1"/>
    </xf>
    <xf numFmtId="0" fontId="20" fillId="0" borderId="270" xfId="0" applyFont="1" applyBorder="1" applyAlignment="1">
      <alignment horizontal="left" vertical="center" wrapText="1" indent="1"/>
    </xf>
    <xf numFmtId="0" fontId="20" fillId="0" borderId="271" xfId="0" applyFont="1" applyBorder="1" applyAlignment="1">
      <alignment horizontal="left" vertical="center" wrapText="1" indent="1"/>
    </xf>
    <xf numFmtId="0" fontId="20" fillId="0" borderId="272" xfId="0" applyFont="1" applyBorder="1" applyAlignment="1">
      <alignment horizontal="left" vertical="center" wrapText="1" indent="1"/>
    </xf>
    <xf numFmtId="0" fontId="20" fillId="0" borderId="273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0" fontId="20" fillId="0" borderId="274" xfId="0" applyFont="1" applyBorder="1" applyAlignment="1">
      <alignment horizontal="left" vertical="center" wrapText="1" indent="1"/>
    </xf>
    <xf numFmtId="0" fontId="0" fillId="0" borderId="275" xfId="0" applyBorder="1" applyAlignment="1">
      <alignment horizontal="left" wrapText="1" indent="1"/>
    </xf>
    <xf numFmtId="0" fontId="0" fillId="0" borderId="126" xfId="0" applyBorder="1" applyAlignment="1">
      <alignment horizontal="left" wrapText="1" indent="1"/>
    </xf>
    <xf numFmtId="0" fontId="0" fillId="0" borderId="276" xfId="0" applyBorder="1" applyAlignment="1">
      <alignment horizontal="left" wrapText="1" indent="1"/>
    </xf>
    <xf numFmtId="0" fontId="0" fillId="0" borderId="275" xfId="0" applyBorder="1" applyAlignment="1">
      <alignment horizontal="left" indent="1"/>
    </xf>
    <xf numFmtId="0" fontId="0" fillId="0" borderId="126" xfId="0" applyBorder="1" applyAlignment="1">
      <alignment horizontal="left" indent="1"/>
    </xf>
    <xf numFmtId="0" fontId="0" fillId="0" borderId="276" xfId="0" applyBorder="1" applyAlignment="1">
      <alignment horizontal="left" indent="1"/>
    </xf>
    <xf numFmtId="0" fontId="67" fillId="35" borderId="277" xfId="0" applyFont="1" applyFill="1" applyBorder="1" applyAlignment="1">
      <alignment horizontal="left" indent="1"/>
    </xf>
    <xf numFmtId="0" fontId="67" fillId="35" borderId="278" xfId="0" applyFont="1" applyFill="1" applyBorder="1" applyAlignment="1">
      <alignment horizontal="left" indent="1"/>
    </xf>
    <xf numFmtId="0" fontId="67" fillId="35" borderId="279" xfId="0" applyFont="1" applyFill="1" applyBorder="1" applyAlignment="1">
      <alignment horizontal="left" indent="1"/>
    </xf>
    <xf numFmtId="0" fontId="0" fillId="0" borderId="280" xfId="0" applyBorder="1" applyAlignment="1">
      <alignment horizontal="left" indent="1"/>
    </xf>
    <xf numFmtId="0" fontId="0" fillId="0" borderId="281" xfId="0" applyBorder="1" applyAlignment="1">
      <alignment horizontal="left" indent="1"/>
    </xf>
    <xf numFmtId="0" fontId="0" fillId="0" borderId="282" xfId="0" applyBorder="1" applyAlignment="1">
      <alignment horizontal="left" indent="1"/>
    </xf>
    <xf numFmtId="0" fontId="145" fillId="0" borderId="283" xfId="0" applyFont="1" applyBorder="1" applyAlignment="1">
      <alignment horizontal="center" vertical="center" wrapText="1"/>
    </xf>
    <xf numFmtId="0" fontId="145" fillId="0" borderId="284" xfId="0" applyFont="1" applyBorder="1" applyAlignment="1">
      <alignment horizontal="center" vertical="center" wrapText="1"/>
    </xf>
    <xf numFmtId="0" fontId="145" fillId="0" borderId="285" xfId="0" applyFont="1" applyBorder="1" applyAlignment="1">
      <alignment horizontal="center" vertical="center" wrapText="1"/>
    </xf>
    <xf numFmtId="0" fontId="145" fillId="0" borderId="286" xfId="0" applyFont="1" applyBorder="1" applyAlignment="1">
      <alignment horizontal="center" vertical="center" wrapText="1"/>
    </xf>
    <xf numFmtId="0" fontId="145" fillId="0" borderId="13" xfId="0" applyFont="1" applyBorder="1" applyAlignment="1">
      <alignment horizontal="center" vertical="center" wrapText="1"/>
    </xf>
    <xf numFmtId="0" fontId="145" fillId="0" borderId="287" xfId="0" applyFont="1" applyBorder="1" applyAlignment="1">
      <alignment horizontal="center" vertical="center" wrapText="1"/>
    </xf>
    <xf numFmtId="0" fontId="145" fillId="0" borderId="288" xfId="0" applyFont="1" applyBorder="1" applyAlignment="1">
      <alignment horizontal="center" vertical="center" wrapText="1"/>
    </xf>
    <xf numFmtId="0" fontId="145" fillId="0" borderId="289" xfId="0" applyFont="1" applyBorder="1" applyAlignment="1">
      <alignment horizontal="center" vertical="center" wrapText="1"/>
    </xf>
    <xf numFmtId="0" fontId="145" fillId="0" borderId="290" xfId="0" applyFont="1" applyBorder="1" applyAlignment="1">
      <alignment horizontal="center" vertical="center" wrapText="1"/>
    </xf>
    <xf numFmtId="0" fontId="0" fillId="0" borderId="291" xfId="0" applyBorder="1" applyAlignment="1">
      <alignment horizontal="center"/>
    </xf>
    <xf numFmtId="0" fontId="19" fillId="61" borderId="292" xfId="0" applyFont="1" applyFill="1" applyBorder="1" applyAlignment="1">
      <alignment horizontal="center" vertical="center"/>
    </xf>
    <xf numFmtId="0" fontId="19" fillId="61" borderId="126" xfId="0" applyFont="1" applyFill="1" applyBorder="1" applyAlignment="1">
      <alignment horizontal="center" vertical="center"/>
    </xf>
    <xf numFmtId="164" fontId="50" fillId="85" borderId="126" xfId="0" applyNumberFormat="1" applyFont="1" applyFill="1" applyBorder="1" applyAlignment="1">
      <alignment horizontal="center" vertical="center" wrapText="1"/>
    </xf>
    <xf numFmtId="176" fontId="50" fillId="85" borderId="126" xfId="0" applyNumberFormat="1" applyFont="1" applyFill="1" applyBorder="1" applyAlignment="1">
      <alignment horizontal="center" vertical="center" wrapText="1"/>
    </xf>
    <xf numFmtId="176" fontId="50" fillId="85" borderId="293" xfId="0" applyNumberFormat="1" applyFont="1" applyFill="1" applyBorder="1" applyAlignment="1">
      <alignment horizontal="center" vertical="center" wrapText="1"/>
    </xf>
    <xf numFmtId="0" fontId="19" fillId="26" borderId="292" xfId="0" applyFont="1" applyFill="1" applyBorder="1" applyAlignment="1">
      <alignment horizontal="center" vertical="center"/>
    </xf>
    <xf numFmtId="0" fontId="19" fillId="26" borderId="126" xfId="0" applyFont="1" applyFill="1" applyBorder="1" applyAlignment="1">
      <alignment horizontal="center" vertical="center"/>
    </xf>
    <xf numFmtId="164" fontId="50" fillId="86" borderId="126" xfId="0" applyNumberFormat="1" applyFont="1" applyFill="1" applyBorder="1" applyAlignment="1">
      <alignment horizontal="center" vertical="center" wrapText="1"/>
    </xf>
    <xf numFmtId="176" fontId="50" fillId="86" borderId="126" xfId="0" applyNumberFormat="1" applyFont="1" applyFill="1" applyBorder="1" applyAlignment="1">
      <alignment horizontal="center" vertical="center" wrapText="1"/>
    </xf>
    <xf numFmtId="176" fontId="50" fillId="86" borderId="293" xfId="0" applyNumberFormat="1" applyFont="1" applyFill="1" applyBorder="1" applyAlignment="1">
      <alignment horizontal="center" vertical="center" wrapText="1"/>
    </xf>
    <xf numFmtId="0" fontId="19" fillId="62" borderId="292" xfId="0" applyFont="1" applyFill="1" applyBorder="1" applyAlignment="1">
      <alignment horizontal="center" vertical="center"/>
    </xf>
    <xf numFmtId="0" fontId="19" fillId="62" borderId="126" xfId="0" applyFont="1" applyFill="1" applyBorder="1" applyAlignment="1">
      <alignment horizontal="center" vertical="center"/>
    </xf>
    <xf numFmtId="164" fontId="19" fillId="62" borderId="126" xfId="0" applyNumberFormat="1" applyFont="1" applyFill="1" applyBorder="1" applyAlignment="1">
      <alignment horizontal="center" vertical="center"/>
    </xf>
    <xf numFmtId="176" fontId="50" fillId="87" borderId="126" xfId="0" applyNumberFormat="1" applyFont="1" applyFill="1" applyBorder="1" applyAlignment="1">
      <alignment horizontal="center" vertical="center" wrapText="1"/>
    </xf>
    <xf numFmtId="176" fontId="50" fillId="87" borderId="293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149" fillId="0" borderId="20" xfId="0" applyFont="1" applyBorder="1" applyAlignment="1">
      <alignment horizontal="center" vertical="center"/>
    </xf>
    <xf numFmtId="0" fontId="149" fillId="0" borderId="19" xfId="0" applyFont="1" applyBorder="1" applyAlignment="1">
      <alignment horizontal="center" vertical="center"/>
    </xf>
    <xf numFmtId="0" fontId="149" fillId="0" borderId="24" xfId="0" applyFont="1" applyBorder="1" applyAlignment="1">
      <alignment horizontal="center" vertical="center"/>
    </xf>
    <xf numFmtId="0" fontId="149" fillId="0" borderId="17" xfId="0" applyFont="1" applyBorder="1" applyAlignment="1">
      <alignment horizontal="center" vertical="center"/>
    </xf>
    <xf numFmtId="0" fontId="160" fillId="0" borderId="19" xfId="0" applyFont="1" applyBorder="1" applyAlignment="1">
      <alignment horizontal="center" vertical="center"/>
    </xf>
    <xf numFmtId="0" fontId="160" fillId="0" borderId="17" xfId="0" applyFont="1" applyBorder="1" applyAlignment="1">
      <alignment horizontal="center" vertical="center"/>
    </xf>
    <xf numFmtId="0" fontId="160" fillId="0" borderId="19" xfId="0" applyFont="1" applyBorder="1" applyAlignment="1">
      <alignment horizontal="center" vertical="center" wrapText="1"/>
    </xf>
    <xf numFmtId="0" fontId="160" fillId="0" borderId="17" xfId="0" applyFont="1" applyBorder="1" applyAlignment="1">
      <alignment horizontal="center" vertical="center" wrapText="1"/>
    </xf>
    <xf numFmtId="0" fontId="160" fillId="0" borderId="294" xfId="0" applyFont="1" applyBorder="1" applyAlignment="1">
      <alignment horizontal="center" vertical="center" wrapText="1"/>
    </xf>
    <xf numFmtId="0" fontId="160" fillId="0" borderId="197" xfId="0" applyFont="1" applyBorder="1" applyAlignment="1">
      <alignment horizontal="center" vertical="center" wrapText="1"/>
    </xf>
    <xf numFmtId="0" fontId="61" fillId="0" borderId="20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64" fontId="18" fillId="37" borderId="73" xfId="0" applyNumberFormat="1" applyFont="1" applyFill="1" applyBorder="1" applyAlignment="1">
      <alignment horizontal="center" vertical="center" wrapText="1"/>
    </xf>
    <xf numFmtId="164" fontId="18" fillId="37" borderId="13" xfId="0" applyNumberFormat="1" applyFont="1" applyFill="1" applyBorder="1" applyAlignment="1">
      <alignment horizontal="center" vertical="center" wrapText="1"/>
    </xf>
    <xf numFmtId="0" fontId="148" fillId="28" borderId="73" xfId="0" applyFont="1" applyFill="1" applyBorder="1" applyAlignment="1">
      <alignment horizontal="center" vertical="center"/>
    </xf>
    <xf numFmtId="0" fontId="148" fillId="28" borderId="13" xfId="0" applyFont="1" applyFill="1" applyBorder="1" applyAlignment="1">
      <alignment horizontal="center" vertical="center"/>
    </xf>
    <xf numFmtId="0" fontId="148" fillId="88" borderId="194" xfId="0" applyFont="1" applyFill="1" applyBorder="1" applyAlignment="1">
      <alignment horizontal="center" vertical="center"/>
    </xf>
    <xf numFmtId="0" fontId="148" fillId="88" borderId="16" xfId="0" applyFont="1" applyFill="1" applyBorder="1" applyAlignment="1">
      <alignment horizontal="center" vertical="center"/>
    </xf>
    <xf numFmtId="164" fontId="18" fillId="27" borderId="13" xfId="0" applyNumberFormat="1" applyFont="1" applyFill="1" applyBorder="1" applyAlignment="1">
      <alignment horizontal="center" vertical="center" wrapText="1"/>
    </xf>
    <xf numFmtId="0" fontId="148" fillId="0" borderId="16" xfId="0" applyFont="1" applyBorder="1" applyAlignment="1">
      <alignment horizontal="center" vertical="center"/>
    </xf>
    <xf numFmtId="0" fontId="148" fillId="0" borderId="13" xfId="0" applyFont="1" applyBorder="1" applyAlignment="1">
      <alignment horizontal="center" vertical="center"/>
    </xf>
    <xf numFmtId="164" fontId="148" fillId="0" borderId="13" xfId="0" applyNumberFormat="1" applyFont="1" applyBorder="1" applyAlignment="1">
      <alignment horizontal="center" vertical="center"/>
    </xf>
    <xf numFmtId="0" fontId="148" fillId="24" borderId="16" xfId="0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295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164" fontId="18" fillId="27" borderId="74" xfId="0" applyNumberFormat="1" applyFont="1" applyFill="1" applyBorder="1" applyAlignment="1">
      <alignment horizontal="center" vertical="center" wrapText="1"/>
    </xf>
    <xf numFmtId="0" fontId="148" fillId="28" borderId="74" xfId="0" applyFont="1" applyFill="1" applyBorder="1" applyAlignment="1">
      <alignment horizontal="center" vertical="center"/>
    </xf>
    <xf numFmtId="0" fontId="148" fillId="88" borderId="296" xfId="0" applyFont="1" applyFill="1" applyBorder="1" applyAlignment="1">
      <alignment horizontal="center" vertical="center"/>
    </xf>
    <xf numFmtId="0" fontId="61" fillId="0" borderId="297" xfId="0" applyFont="1" applyBorder="1" applyAlignment="1">
      <alignment horizontal="left" vertical="center" wrapText="1" indent="1"/>
    </xf>
    <xf numFmtId="0" fontId="61" fillId="0" borderId="131" xfId="0" applyFont="1" applyBorder="1" applyAlignment="1">
      <alignment horizontal="left" vertical="center" wrapText="1" indent="1"/>
    </xf>
    <xf numFmtId="0" fontId="161" fillId="0" borderId="0" xfId="0" applyFont="1" applyAlignment="1">
      <alignment horizontal="center" wrapText="1"/>
    </xf>
    <xf numFmtId="0" fontId="59" fillId="35" borderId="26" xfId="0" applyFont="1" applyFill="1" applyBorder="1" applyAlignment="1">
      <alignment horizontal="center" vertical="center"/>
    </xf>
    <xf numFmtId="0" fontId="59" fillId="35" borderId="68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127" fillId="0" borderId="298" xfId="0" applyFont="1" applyBorder="1" applyAlignment="1">
      <alignment horizontal="center" vertical="top"/>
    </xf>
    <xf numFmtId="0" fontId="127" fillId="0" borderId="299" xfId="0" applyFont="1" applyBorder="1" applyAlignment="1">
      <alignment horizontal="center" vertical="top"/>
    </xf>
    <xf numFmtId="170" fontId="61" fillId="27" borderId="0" xfId="0" applyNumberFormat="1" applyFont="1" applyFill="1" applyBorder="1" applyAlignment="1">
      <alignment horizontal="center" vertical="center" wrapText="1"/>
    </xf>
    <xf numFmtId="0" fontId="19" fillId="89" borderId="13" xfId="0" applyFont="1" applyFill="1" applyBorder="1" applyAlignment="1">
      <alignment horizontal="left" vertical="center" wrapText="1"/>
    </xf>
    <xf numFmtId="0" fontId="19" fillId="90" borderId="13" xfId="0" applyFont="1" applyFill="1" applyBorder="1" applyAlignment="1">
      <alignment horizontal="left" vertical="center" wrapText="1"/>
    </xf>
    <xf numFmtId="0" fontId="19" fillId="32" borderId="13" xfId="0" applyFont="1" applyFill="1" applyBorder="1" applyAlignment="1">
      <alignment horizontal="left" vertical="center" wrapText="1"/>
    </xf>
    <xf numFmtId="0" fontId="67" fillId="0" borderId="300" xfId="0" applyFont="1" applyBorder="1" applyAlignment="1">
      <alignment horizontal="center" vertical="center" textRotation="90" wrapText="1"/>
    </xf>
    <xf numFmtId="0" fontId="127" fillId="0" borderId="301" xfId="0" applyFont="1" applyBorder="1" applyAlignment="1">
      <alignment horizontal="center" vertical="top"/>
    </xf>
    <xf numFmtId="0" fontId="128" fillId="31" borderId="19" xfId="0" applyFont="1" applyFill="1" applyBorder="1" applyAlignment="1">
      <alignment horizontal="center" vertical="center" wrapText="1"/>
    </xf>
    <xf numFmtId="0" fontId="67" fillId="0" borderId="302" xfId="0" applyFont="1" applyBorder="1" applyAlignment="1">
      <alignment horizontal="center" vertical="center" textRotation="90" wrapText="1"/>
    </xf>
    <xf numFmtId="0" fontId="67" fillId="0" borderId="303" xfId="0" applyFont="1" applyBorder="1" applyAlignment="1">
      <alignment horizontal="center" vertical="center" textRotation="90" wrapText="1"/>
    </xf>
    <xf numFmtId="0" fontId="127" fillId="0" borderId="304" xfId="0" applyFont="1" applyBorder="1" applyAlignment="1">
      <alignment horizontal="center" vertical="top"/>
    </xf>
    <xf numFmtId="0" fontId="67" fillId="0" borderId="302" xfId="0" applyFont="1" applyBorder="1" applyAlignment="1">
      <alignment horizontal="center" vertical="center" textRotation="90" wrapText="1"/>
    </xf>
    <xf numFmtId="170" fontId="61" fillId="27" borderId="229" xfId="0" applyNumberFormat="1" applyFont="1" applyFill="1" applyBorder="1" applyAlignment="1">
      <alignment horizontal="center" vertical="center" wrapText="1"/>
    </xf>
    <xf numFmtId="0" fontId="19" fillId="89" borderId="2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171" fontId="19" fillId="33" borderId="16" xfId="0" applyNumberFormat="1" applyFont="1" applyFill="1" applyBorder="1" applyAlignment="1">
      <alignment horizontal="center" vertical="center"/>
    </xf>
    <xf numFmtId="171" fontId="19" fillId="90" borderId="16" xfId="0" applyNumberFormat="1" applyFont="1" applyFill="1" applyBorder="1" applyAlignment="1">
      <alignment horizontal="center" vertical="center"/>
    </xf>
    <xf numFmtId="171" fontId="19" fillId="32" borderId="16" xfId="0" applyNumberFormat="1" applyFont="1" applyFill="1" applyBorder="1" applyAlignment="1">
      <alignment horizontal="center" vertical="center"/>
    </xf>
    <xf numFmtId="0" fontId="19" fillId="89" borderId="24" xfId="0" applyFont="1" applyFill="1" applyBorder="1" applyAlignment="1">
      <alignment horizontal="center" vertical="center"/>
    </xf>
    <xf numFmtId="0" fontId="19" fillId="91" borderId="17" xfId="0" applyFont="1" applyFill="1" applyBorder="1" applyAlignment="1">
      <alignment vertical="center" wrapText="1"/>
    </xf>
    <xf numFmtId="171" fontId="19" fillId="90" borderId="25" xfId="0" applyNumberFormat="1" applyFont="1" applyFill="1" applyBorder="1" applyAlignment="1">
      <alignment horizontal="center" vertical="center"/>
    </xf>
    <xf numFmtId="0" fontId="19" fillId="89" borderId="20" xfId="0" applyFont="1" applyFill="1" applyBorder="1" applyAlignment="1">
      <alignment horizontal="center" vertical="center"/>
    </xf>
    <xf numFmtId="0" fontId="19" fillId="90" borderId="19" xfId="0" applyFont="1" applyFill="1" applyBorder="1" applyAlignment="1">
      <alignment horizontal="left" vertical="center" wrapText="1"/>
    </xf>
    <xf numFmtId="171" fontId="19" fillId="89" borderId="72" xfId="0" applyNumberFormat="1" applyFont="1" applyFill="1" applyBorder="1" applyAlignment="1">
      <alignment horizontal="center" vertical="center"/>
    </xf>
    <xf numFmtId="0" fontId="73" fillId="31" borderId="72" xfId="0" applyFont="1" applyFill="1" applyBorder="1" applyAlignment="1">
      <alignment horizontal="center" vertical="center" wrapText="1"/>
    </xf>
    <xf numFmtId="14" fontId="162" fillId="28" borderId="16" xfId="0" applyNumberFormat="1" applyFont="1" applyFill="1" applyBorder="1" applyAlignment="1">
      <alignment horizontal="center" vertical="center"/>
    </xf>
    <xf numFmtId="170" fontId="23" fillId="0" borderId="17" xfId="0" applyNumberFormat="1" applyFont="1" applyFill="1" applyBorder="1" applyAlignment="1" applyProtection="1">
      <alignment horizontal="center" vertical="center"/>
      <protection locked="0"/>
    </xf>
    <xf numFmtId="14" fontId="162" fillId="28" borderId="25" xfId="0" applyNumberFormat="1" applyFont="1" applyFill="1" applyBorder="1" applyAlignment="1">
      <alignment horizontal="center" vertical="center"/>
    </xf>
    <xf numFmtId="171" fontId="23" fillId="89" borderId="19" xfId="0" applyNumberFormat="1" applyFont="1" applyFill="1" applyBorder="1" applyAlignment="1">
      <alignment horizontal="center" vertical="center"/>
    </xf>
    <xf numFmtId="171" fontId="23" fillId="33" borderId="13" xfId="0" applyNumberFormat="1" applyFont="1" applyFill="1" applyBorder="1" applyAlignment="1">
      <alignment horizontal="center" vertical="center"/>
    </xf>
    <xf numFmtId="171" fontId="23" fillId="90" borderId="13" xfId="0" applyNumberFormat="1" applyFont="1" applyFill="1" applyBorder="1" applyAlignment="1">
      <alignment horizontal="center" vertical="center"/>
    </xf>
    <xf numFmtId="171" fontId="23" fillId="32" borderId="13" xfId="0" applyNumberFormat="1" applyFont="1" applyFill="1" applyBorder="1" applyAlignment="1">
      <alignment horizontal="center" vertical="center"/>
    </xf>
    <xf numFmtId="171" fontId="23" fillId="90" borderId="17" xfId="0" applyNumberFormat="1" applyFont="1" applyFill="1" applyBorder="1" applyAlignment="1">
      <alignment horizontal="center" vertical="center"/>
    </xf>
    <xf numFmtId="0" fontId="130" fillId="0" borderId="0" xfId="0" applyFont="1" applyAlignment="1">
      <alignment/>
    </xf>
    <xf numFmtId="0" fontId="163" fillId="0" borderId="34" xfId="0" applyFont="1" applyBorder="1" applyAlignment="1">
      <alignment horizontal="center" vertical="center" wrapText="1"/>
    </xf>
    <xf numFmtId="0" fontId="163" fillId="0" borderId="187" xfId="0" applyFont="1" applyBorder="1" applyAlignment="1">
      <alignment horizontal="center" vertical="center" wrapText="1"/>
    </xf>
    <xf numFmtId="0" fontId="163" fillId="0" borderId="43" xfId="0" applyFont="1" applyBorder="1" applyAlignment="1">
      <alignment horizontal="center" vertical="center" wrapText="1"/>
    </xf>
  </cellXfs>
  <cellStyles count="92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Hyperlink" xfId="55"/>
    <cellStyle name="Kontrolná bunka" xfId="56"/>
    <cellStyle name="Kontrolná bun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eutrálna" xfId="68"/>
    <cellStyle name="Neutrálna 2" xfId="69"/>
    <cellStyle name="Normálna 2" xfId="70"/>
    <cellStyle name="Normálna 3" xfId="71"/>
    <cellStyle name="Percent" xfId="72"/>
    <cellStyle name="Followed Hyperlink" xfId="73"/>
    <cellStyle name="Poznámka" xfId="74"/>
    <cellStyle name="Poznámka 2" xfId="75"/>
    <cellStyle name="Prepojená bunka" xfId="76"/>
    <cellStyle name="Prepojená bunka 2" xfId="77"/>
    <cellStyle name="Spolu" xfId="78"/>
    <cellStyle name="Spolu 2" xfId="79"/>
    <cellStyle name="Text upozornenia" xfId="80"/>
    <cellStyle name="Text upozornenia 2" xfId="81"/>
    <cellStyle name="Titul" xfId="82"/>
    <cellStyle name="Titul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etľujúci text" xfId="90"/>
    <cellStyle name="Vysvetľujúci text 2" xfId="91"/>
    <cellStyle name="Zlá" xfId="92"/>
    <cellStyle name="Zlá 2" xfId="93"/>
    <cellStyle name="Zvýraznenie1" xfId="94"/>
    <cellStyle name="Zvýraznenie1 2" xfId="95"/>
    <cellStyle name="Zvýraznenie2" xfId="96"/>
    <cellStyle name="Zvýraznenie2 2" xfId="97"/>
    <cellStyle name="Zvýraznenie3" xfId="98"/>
    <cellStyle name="Zvýraznenie3 2" xfId="99"/>
    <cellStyle name="Zvýraznenie4" xfId="100"/>
    <cellStyle name="Zvýraznenie4 2" xfId="101"/>
    <cellStyle name="Zvýraznenie5" xfId="102"/>
    <cellStyle name="Zvýraznenie5 2" xfId="103"/>
    <cellStyle name="Zvýraznenie6" xfId="104"/>
    <cellStyle name="Zvýraznenie6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16</xdr:row>
      <xdr:rowOff>0</xdr:rowOff>
    </xdr:from>
    <xdr:to>
      <xdr:col>6</xdr:col>
      <xdr:colOff>295275</xdr:colOff>
      <xdr:row>17</xdr:row>
      <xdr:rowOff>66675</xdr:rowOff>
    </xdr:to>
    <xdr:sp>
      <xdr:nvSpPr>
        <xdr:cNvPr id="1" name="5-cípa hviezda 1"/>
        <xdr:cNvSpPr>
          <a:spLocks/>
        </xdr:cNvSpPr>
      </xdr:nvSpPr>
      <xdr:spPr>
        <a:xfrm>
          <a:off x="5676900" y="5505450"/>
          <a:ext cx="428625" cy="381000"/>
        </a:xfrm>
        <a:custGeom>
          <a:pathLst>
            <a:path h="381000" w="428625">
              <a:moveTo>
                <a:pt x="0" y="145529"/>
              </a:moveTo>
              <a:lnTo>
                <a:pt x="163721" y="145530"/>
              </a:lnTo>
              <a:lnTo>
                <a:pt x="214313" y="0"/>
              </a:lnTo>
              <a:lnTo>
                <a:pt x="264904" y="145530"/>
              </a:lnTo>
              <a:lnTo>
                <a:pt x="428625" y="145529"/>
              </a:lnTo>
              <a:lnTo>
                <a:pt x="296171" y="235470"/>
              </a:lnTo>
              <a:lnTo>
                <a:pt x="346765" y="380999"/>
              </a:lnTo>
              <a:lnTo>
                <a:pt x="214313" y="291056"/>
              </a:lnTo>
              <a:lnTo>
                <a:pt x="81860" y="380999"/>
              </a:lnTo>
              <a:lnTo>
                <a:pt x="132454" y="235470"/>
              </a:lnTo>
              <a:lnTo>
                <a:pt x="0" y="14552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28575</xdr:rowOff>
    </xdr:from>
    <xdr:to>
      <xdr:col>1</xdr:col>
      <xdr:colOff>2647950</xdr:colOff>
      <xdr:row>4</xdr:row>
      <xdr:rowOff>200025</xdr:rowOff>
    </xdr:to>
    <xdr:pic>
      <xdr:nvPicPr>
        <xdr:cNvPr id="1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33400"/>
          <a:ext cx="2505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26</xdr:row>
      <xdr:rowOff>161925</xdr:rowOff>
    </xdr:from>
    <xdr:to>
      <xdr:col>3</xdr:col>
      <xdr:colOff>9525</xdr:colOff>
      <xdr:row>36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076950"/>
          <a:ext cx="9239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5</xdr:row>
      <xdr:rowOff>152400</xdr:rowOff>
    </xdr:from>
    <xdr:to>
      <xdr:col>10</xdr:col>
      <xdr:colOff>209550</xdr:colOff>
      <xdr:row>13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362075"/>
          <a:ext cx="9144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12</xdr:row>
      <xdr:rowOff>38100</xdr:rowOff>
    </xdr:from>
    <xdr:to>
      <xdr:col>2</xdr:col>
      <xdr:colOff>1190625</xdr:colOff>
      <xdr:row>14</xdr:row>
      <xdr:rowOff>76200</xdr:rowOff>
    </xdr:to>
    <xdr:sp>
      <xdr:nvSpPr>
        <xdr:cNvPr id="1" name="Ovál 2"/>
        <xdr:cNvSpPr>
          <a:spLocks/>
        </xdr:cNvSpPr>
      </xdr:nvSpPr>
      <xdr:spPr>
        <a:xfrm>
          <a:off x="2552700" y="2781300"/>
          <a:ext cx="523875" cy="495300"/>
        </a:xfrm>
        <a:prstGeom prst="ellips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47625</xdr:rowOff>
    </xdr:from>
    <xdr:to>
      <xdr:col>2</xdr:col>
      <xdr:colOff>600075</xdr:colOff>
      <xdr:row>14</xdr:row>
      <xdr:rowOff>85725</xdr:rowOff>
    </xdr:to>
    <xdr:sp>
      <xdr:nvSpPr>
        <xdr:cNvPr id="2" name="Ovál 2"/>
        <xdr:cNvSpPr>
          <a:spLocks/>
        </xdr:cNvSpPr>
      </xdr:nvSpPr>
      <xdr:spPr>
        <a:xfrm>
          <a:off x="1952625" y="2790825"/>
          <a:ext cx="533400" cy="495300"/>
        </a:xfrm>
        <a:prstGeom prst="ellips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533400</xdr:colOff>
      <xdr:row>28</xdr:row>
      <xdr:rowOff>57150</xdr:rowOff>
    </xdr:to>
    <xdr:sp>
      <xdr:nvSpPr>
        <xdr:cNvPr id="3" name="Ovál 2"/>
        <xdr:cNvSpPr>
          <a:spLocks/>
        </xdr:cNvSpPr>
      </xdr:nvSpPr>
      <xdr:spPr>
        <a:xfrm>
          <a:off x="1905000" y="5962650"/>
          <a:ext cx="514350" cy="495300"/>
        </a:xfrm>
        <a:prstGeom prst="ellips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26</xdr:row>
      <xdr:rowOff>9525</xdr:rowOff>
    </xdr:from>
    <xdr:to>
      <xdr:col>2</xdr:col>
      <xdr:colOff>1095375</xdr:colOff>
      <xdr:row>28</xdr:row>
      <xdr:rowOff>47625</xdr:rowOff>
    </xdr:to>
    <xdr:sp>
      <xdr:nvSpPr>
        <xdr:cNvPr id="4" name="Ovál 2"/>
        <xdr:cNvSpPr>
          <a:spLocks/>
        </xdr:cNvSpPr>
      </xdr:nvSpPr>
      <xdr:spPr>
        <a:xfrm>
          <a:off x="2447925" y="5953125"/>
          <a:ext cx="533400" cy="495300"/>
        </a:xfrm>
        <a:prstGeom prst="ellips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66675</xdr:rowOff>
    </xdr:from>
    <xdr:to>
      <xdr:col>4</xdr:col>
      <xdr:colOff>781050</xdr:colOff>
      <xdr:row>25</xdr:row>
      <xdr:rowOff>200025</xdr:rowOff>
    </xdr:to>
    <xdr:sp>
      <xdr:nvSpPr>
        <xdr:cNvPr id="5" name="Bent-Up Arrow 12"/>
        <xdr:cNvSpPr>
          <a:spLocks/>
        </xdr:cNvSpPr>
      </xdr:nvSpPr>
      <xdr:spPr>
        <a:xfrm>
          <a:off x="4276725" y="5781675"/>
          <a:ext cx="771525" cy="133350"/>
        </a:xfrm>
        <a:custGeom>
          <a:pathLst>
            <a:path h="133350" w="1123950">
              <a:moveTo>
                <a:pt x="0" y="100013"/>
              </a:moveTo>
              <a:lnTo>
                <a:pt x="1073944" y="100013"/>
              </a:lnTo>
              <a:lnTo>
                <a:pt x="1073944" y="33338"/>
              </a:lnTo>
              <a:lnTo>
                <a:pt x="1057275" y="33338"/>
              </a:lnTo>
              <a:lnTo>
                <a:pt x="1090613" y="0"/>
              </a:lnTo>
              <a:lnTo>
                <a:pt x="1123950" y="33338"/>
              </a:lnTo>
              <a:lnTo>
                <a:pt x="1107281" y="33338"/>
              </a:lnTo>
              <a:lnTo>
                <a:pt x="1107281" y="133350"/>
              </a:lnTo>
              <a:lnTo>
                <a:pt x="0" y="133350"/>
              </a:lnTo>
              <a:lnTo>
                <a:pt x="0" y="100013"/>
              </a:lnTo>
              <a:close/>
            </a:path>
          </a:pathLst>
        </a:cu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28575</xdr:rowOff>
    </xdr:from>
    <xdr:to>
      <xdr:col>0</xdr:col>
      <xdr:colOff>695325</xdr:colOff>
      <xdr:row>11</xdr:row>
      <xdr:rowOff>200025</xdr:rowOff>
    </xdr:to>
    <xdr:sp>
      <xdr:nvSpPr>
        <xdr:cNvPr id="6" name="Bent-Up Arrow 13"/>
        <xdr:cNvSpPr>
          <a:spLocks/>
        </xdr:cNvSpPr>
      </xdr:nvSpPr>
      <xdr:spPr>
        <a:xfrm flipH="1">
          <a:off x="47625" y="2543175"/>
          <a:ext cx="647700" cy="171450"/>
        </a:xfrm>
        <a:custGeom>
          <a:pathLst>
            <a:path h="171450" w="1133476">
              <a:moveTo>
                <a:pt x="0" y="128588"/>
              </a:moveTo>
              <a:lnTo>
                <a:pt x="1069182" y="128588"/>
              </a:lnTo>
              <a:lnTo>
                <a:pt x="1069182" y="42863"/>
              </a:lnTo>
              <a:lnTo>
                <a:pt x="1047751" y="42863"/>
              </a:lnTo>
              <a:lnTo>
                <a:pt x="1090614" y="0"/>
              </a:lnTo>
              <a:lnTo>
                <a:pt x="1133476" y="42863"/>
              </a:lnTo>
              <a:lnTo>
                <a:pt x="1112045" y="42863"/>
              </a:lnTo>
              <a:lnTo>
                <a:pt x="1112045" y="171450"/>
              </a:lnTo>
              <a:lnTo>
                <a:pt x="0" y="171450"/>
              </a:lnTo>
              <a:lnTo>
                <a:pt x="0" y="128588"/>
              </a:lnTo>
              <a:close/>
            </a:path>
          </a:pathLst>
        </a:cu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17</xdr:row>
      <xdr:rowOff>161925</xdr:rowOff>
    </xdr:from>
    <xdr:to>
      <xdr:col>4</xdr:col>
      <xdr:colOff>781050</xdr:colOff>
      <xdr:row>20</xdr:row>
      <xdr:rowOff>57150</xdr:rowOff>
    </xdr:to>
    <xdr:sp>
      <xdr:nvSpPr>
        <xdr:cNvPr id="7" name="Striped Right Arrow 14"/>
        <xdr:cNvSpPr>
          <a:spLocks/>
        </xdr:cNvSpPr>
      </xdr:nvSpPr>
      <xdr:spPr>
        <a:xfrm>
          <a:off x="4562475" y="4048125"/>
          <a:ext cx="485775" cy="581025"/>
        </a:xfrm>
        <a:custGeom>
          <a:pathLst>
            <a:path h="581025" w="838200">
              <a:moveTo>
                <a:pt x="0" y="145256"/>
              </a:moveTo>
              <a:lnTo>
                <a:pt x="18157" y="145256"/>
              </a:lnTo>
              <a:lnTo>
                <a:pt x="18157" y="435769"/>
              </a:lnTo>
              <a:lnTo>
                <a:pt x="0" y="435769"/>
              </a:lnTo>
              <a:lnTo>
                <a:pt x="0" y="145256"/>
              </a:lnTo>
              <a:close/>
              <a:moveTo>
                <a:pt x="0" y="145256"/>
              </a:moveTo>
              <a:lnTo>
                <a:pt x="36314" y="145256"/>
              </a:lnTo>
              <a:lnTo>
                <a:pt x="72628" y="145256"/>
              </a:lnTo>
              <a:lnTo>
                <a:pt x="72628" y="435769"/>
              </a:lnTo>
              <a:lnTo>
                <a:pt x="36314" y="435769"/>
              </a:lnTo>
              <a:close/>
              <a:moveTo>
                <a:pt x="36314" y="435769"/>
              </a:moveTo>
              <a:lnTo>
                <a:pt x="36314" y="145256"/>
              </a:lnTo>
              <a:lnTo>
                <a:pt x="90785" y="145256"/>
              </a:lnTo>
              <a:lnTo>
                <a:pt x="547688" y="145256"/>
              </a:lnTo>
              <a:lnTo>
                <a:pt x="547688" y="0"/>
              </a:lnTo>
              <a:lnTo>
                <a:pt x="838200" y="290513"/>
              </a:lnTo>
              <a:lnTo>
                <a:pt x="547688" y="581025"/>
              </a:lnTo>
              <a:lnTo>
                <a:pt x="547688" y="435769"/>
              </a:lnTo>
              <a:close/>
            </a:path>
          </a:pathLst>
        </a:custGeom>
        <a:solidFill>
          <a:srgbClr val="92D050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0</xdr:rowOff>
    </xdr:from>
    <xdr:to>
      <xdr:col>0</xdr:col>
      <xdr:colOff>695325</xdr:colOff>
      <xdr:row>7</xdr:row>
      <xdr:rowOff>123825</xdr:rowOff>
    </xdr:to>
    <xdr:sp>
      <xdr:nvSpPr>
        <xdr:cNvPr id="8" name="Striped Right Arrow 15"/>
        <xdr:cNvSpPr>
          <a:spLocks/>
        </xdr:cNvSpPr>
      </xdr:nvSpPr>
      <xdr:spPr>
        <a:xfrm flipH="1">
          <a:off x="123825" y="1143000"/>
          <a:ext cx="571500" cy="581025"/>
        </a:xfrm>
        <a:custGeom>
          <a:pathLst>
            <a:path h="581025" w="819150">
              <a:moveTo>
                <a:pt x="0" y="145256"/>
              </a:moveTo>
              <a:lnTo>
                <a:pt x="18157" y="145256"/>
              </a:lnTo>
              <a:lnTo>
                <a:pt x="18157" y="435769"/>
              </a:lnTo>
              <a:lnTo>
                <a:pt x="0" y="435769"/>
              </a:lnTo>
              <a:lnTo>
                <a:pt x="0" y="145256"/>
              </a:lnTo>
              <a:close/>
              <a:moveTo>
                <a:pt x="0" y="145256"/>
              </a:moveTo>
              <a:lnTo>
                <a:pt x="36314" y="145256"/>
              </a:lnTo>
              <a:lnTo>
                <a:pt x="72628" y="145256"/>
              </a:lnTo>
              <a:lnTo>
                <a:pt x="72628" y="435769"/>
              </a:lnTo>
              <a:lnTo>
                <a:pt x="36314" y="435769"/>
              </a:lnTo>
              <a:close/>
              <a:moveTo>
                <a:pt x="36314" y="435769"/>
              </a:moveTo>
              <a:lnTo>
                <a:pt x="36314" y="145256"/>
              </a:lnTo>
              <a:lnTo>
                <a:pt x="90785" y="145256"/>
              </a:lnTo>
              <a:lnTo>
                <a:pt x="528638" y="145256"/>
              </a:lnTo>
              <a:lnTo>
                <a:pt x="528638" y="0"/>
              </a:lnTo>
              <a:lnTo>
                <a:pt x="819150" y="290513"/>
              </a:lnTo>
              <a:lnTo>
                <a:pt x="528638" y="581025"/>
              </a:lnTo>
              <a:lnTo>
                <a:pt x="528638" y="435769"/>
              </a:lnTo>
              <a:close/>
            </a:path>
          </a:pathLst>
        </a:custGeom>
        <a:solidFill>
          <a:srgbClr val="92D050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2</xdr:row>
      <xdr:rowOff>38100</xdr:rowOff>
    </xdr:from>
    <xdr:ext cx="3667125" cy="2124075"/>
    <xdr:sp>
      <xdr:nvSpPr>
        <xdr:cNvPr id="1" name="Rectangle 1"/>
        <xdr:cNvSpPr>
          <a:spLocks/>
        </xdr:cNvSpPr>
      </xdr:nvSpPr>
      <xdr:spPr>
        <a:xfrm>
          <a:off x="3352800" y="333375"/>
          <a:ext cx="3667125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/>
            <a:t>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alo.korbas@gmail.com" TargetMode="External" /><Relationship Id="rId2" Type="http://schemas.openxmlformats.org/officeDocument/2006/relationships/hyperlink" Target="mailto:michal.gajdusek1@gmail.com" TargetMode="External" /><Relationship Id="rId3" Type="http://schemas.openxmlformats.org/officeDocument/2006/relationships/hyperlink" Target="mailto:j.pesko2@gmail.com" TargetMode="External" /><Relationship Id="rId4" Type="http://schemas.openxmlformats.org/officeDocument/2006/relationships/hyperlink" Target="mailto:viliam.janko@gmail.com" TargetMode="External" /><Relationship Id="rId5" Type="http://schemas.openxmlformats.org/officeDocument/2006/relationships/hyperlink" Target="mailto:lcsorgei@zoznam.sk" TargetMode="External" /><Relationship Id="rId6" Type="http://schemas.openxmlformats.org/officeDocument/2006/relationships/hyperlink" Target="mailto:GehryJozef@stonline.sk" TargetMode="External" /><Relationship Id="rId7" Type="http://schemas.openxmlformats.org/officeDocument/2006/relationships/hyperlink" Target="mailto:alojz.barbirik@gmail.com" TargetMode="External" /><Relationship Id="rId8" Type="http://schemas.openxmlformats.org/officeDocument/2006/relationships/hyperlink" Target="mailto:jozef.detari@azet.sk" TargetMode="External" /><Relationship Id="rId9" Type="http://schemas.openxmlformats.org/officeDocument/2006/relationships/hyperlink" Target="mailto:lcsorgei@zoznam.sk" TargetMode="External" /><Relationship Id="rId10" Type="http://schemas.openxmlformats.org/officeDocument/2006/relationships/hyperlink" Target="mailto:GehryJozef@stonline.sk" TargetMode="Externa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AR40"/>
  <sheetViews>
    <sheetView zoomScalePageLayoutView="0" workbookViewId="0" topLeftCell="A1">
      <selection activeCell="B3" sqref="B3:D6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8.28125" style="0" customWidth="1"/>
    <col min="4" max="4" width="22.140625" style="0" customWidth="1"/>
    <col min="5" max="9" width="3.140625" style="11" customWidth="1"/>
    <col min="10" max="10" width="19.140625" style="58" customWidth="1"/>
    <col min="11" max="11" width="4.57421875" style="0" customWidth="1"/>
    <col min="12" max="12" width="5.7109375" style="0" customWidth="1"/>
    <col min="13" max="13" width="5.28125" style="12" customWidth="1"/>
    <col min="14" max="14" width="18.57421875" style="0" customWidth="1"/>
    <col min="15" max="15" width="30.421875" style="0" customWidth="1"/>
    <col min="16" max="16" width="26.7109375" style="0" customWidth="1"/>
    <col min="17" max="17" width="20.8515625" style="410" customWidth="1"/>
    <col min="18" max="18" width="13.28125" style="0" customWidth="1"/>
    <col min="45" max="16384" width="9.140625" style="1" customWidth="1"/>
  </cols>
  <sheetData>
    <row r="1" spans="1:25" s="18" customFormat="1" ht="22.5" customHeight="1" thickBot="1">
      <c r="A1" s="649" t="s">
        <v>156</v>
      </c>
      <c r="B1" s="650"/>
      <c r="C1" s="650"/>
      <c r="D1" s="650"/>
      <c r="E1" s="661" t="s">
        <v>85</v>
      </c>
      <c r="F1" s="661"/>
      <c r="G1" s="661"/>
      <c r="H1" s="661"/>
      <c r="I1" s="661"/>
      <c r="J1" s="661"/>
      <c r="K1" s="338"/>
      <c r="L1" s="680" t="s">
        <v>2</v>
      </c>
      <c r="M1" s="680"/>
      <c r="N1" s="339"/>
      <c r="O1" s="340" t="s">
        <v>3</v>
      </c>
      <c r="P1" s="681" t="s">
        <v>157</v>
      </c>
      <c r="Q1" s="681"/>
      <c r="R1" s="682" t="s">
        <v>61</v>
      </c>
      <c r="S1" s="14"/>
      <c r="T1" s="14"/>
      <c r="U1" s="14"/>
      <c r="V1" s="14"/>
      <c r="W1" s="14"/>
      <c r="X1" s="14"/>
      <c r="Y1" s="14"/>
    </row>
    <row r="2" spans="1:25" s="18" customFormat="1" ht="53.25" customHeight="1" thickBot="1">
      <c r="A2" s="341" t="s">
        <v>4</v>
      </c>
      <c r="B2" s="342" t="s">
        <v>5</v>
      </c>
      <c r="C2" s="342" t="s">
        <v>59</v>
      </c>
      <c r="D2" s="343" t="s">
        <v>6</v>
      </c>
      <c r="E2" s="458" t="s">
        <v>82</v>
      </c>
      <c r="F2" s="458" t="s">
        <v>83</v>
      </c>
      <c r="G2" s="458" t="s">
        <v>245</v>
      </c>
      <c r="H2" s="458" t="s">
        <v>244</v>
      </c>
      <c r="I2" s="458" t="s">
        <v>84</v>
      </c>
      <c r="J2" s="344" t="s">
        <v>143</v>
      </c>
      <c r="K2" s="342" t="s">
        <v>81</v>
      </c>
      <c r="L2" s="345" t="s">
        <v>7</v>
      </c>
      <c r="M2" s="346" t="s">
        <v>8</v>
      </c>
      <c r="N2" s="347" t="s">
        <v>9</v>
      </c>
      <c r="O2" s="348" t="s">
        <v>10</v>
      </c>
      <c r="P2" s="349" t="s">
        <v>141</v>
      </c>
      <c r="Q2" s="350" t="s">
        <v>11</v>
      </c>
      <c r="R2" s="683"/>
      <c r="S2" s="14"/>
      <c r="T2" s="14"/>
      <c r="U2" s="14"/>
      <c r="V2" s="14"/>
      <c r="W2" s="14"/>
      <c r="X2" s="14"/>
      <c r="Y2" s="14"/>
    </row>
    <row r="3" spans="1:25" s="4" customFormat="1" ht="18" customHeight="1">
      <c r="A3" s="86">
        <v>1</v>
      </c>
      <c r="B3" s="351">
        <v>43219</v>
      </c>
      <c r="C3" s="351" t="s">
        <v>56</v>
      </c>
      <c r="D3" s="87" t="s">
        <v>12</v>
      </c>
      <c r="E3" s="352" t="s">
        <v>223</v>
      </c>
      <c r="F3" s="84" t="s">
        <v>223</v>
      </c>
      <c r="G3" s="84" t="s">
        <v>223</v>
      </c>
      <c r="H3" s="84">
        <v>1</v>
      </c>
      <c r="I3" s="84">
        <v>1</v>
      </c>
      <c r="J3" s="353" t="s">
        <v>262</v>
      </c>
      <c r="K3" s="84" t="s">
        <v>223</v>
      </c>
      <c r="L3" s="92" t="s">
        <v>223</v>
      </c>
      <c r="M3" s="138" t="s">
        <v>223</v>
      </c>
      <c r="N3" s="354" t="s">
        <v>151</v>
      </c>
      <c r="O3" s="457" t="s">
        <v>13</v>
      </c>
      <c r="P3" s="456" t="s">
        <v>132</v>
      </c>
      <c r="Q3" s="355" t="s">
        <v>14</v>
      </c>
      <c r="R3" s="356" t="s">
        <v>60</v>
      </c>
      <c r="S3"/>
      <c r="T3"/>
      <c r="U3"/>
      <c r="V3"/>
      <c r="W3"/>
      <c r="X3"/>
      <c r="Y3"/>
    </row>
    <row r="4" spans="1:25" s="4" customFormat="1" ht="18" customHeight="1">
      <c r="A4" s="88">
        <v>2</v>
      </c>
      <c r="B4" s="357">
        <v>43226</v>
      </c>
      <c r="C4" s="357" t="s">
        <v>56</v>
      </c>
      <c r="D4" s="89" t="s">
        <v>15</v>
      </c>
      <c r="E4" s="358" t="s">
        <v>223</v>
      </c>
      <c r="F4" s="56" t="s">
        <v>223</v>
      </c>
      <c r="G4" s="57" t="s">
        <v>223</v>
      </c>
      <c r="H4" s="57">
        <v>1</v>
      </c>
      <c r="I4" s="57">
        <v>1</v>
      </c>
      <c r="J4" s="496" t="s">
        <v>262</v>
      </c>
      <c r="K4" s="57" t="s">
        <v>223</v>
      </c>
      <c r="L4" s="93" t="s">
        <v>223</v>
      </c>
      <c r="M4" s="137" t="s">
        <v>223</v>
      </c>
      <c r="N4" s="359" t="s">
        <v>151</v>
      </c>
      <c r="O4" s="454" t="s">
        <v>13</v>
      </c>
      <c r="P4" s="442" t="s">
        <v>133</v>
      </c>
      <c r="Q4" s="360" t="s">
        <v>14</v>
      </c>
      <c r="R4" s="361" t="s">
        <v>60</v>
      </c>
      <c r="S4"/>
      <c r="T4"/>
      <c r="U4"/>
      <c r="V4"/>
      <c r="W4"/>
      <c r="X4"/>
      <c r="Y4"/>
    </row>
    <row r="5" spans="1:25" s="4" customFormat="1" ht="18" customHeight="1">
      <c r="A5" s="88">
        <v>3</v>
      </c>
      <c r="B5" s="455">
        <v>43233</v>
      </c>
      <c r="C5" s="411" t="s">
        <v>56</v>
      </c>
      <c r="D5" s="89" t="s">
        <v>232</v>
      </c>
      <c r="E5" s="358" t="s">
        <v>223</v>
      </c>
      <c r="F5" s="56" t="s">
        <v>223</v>
      </c>
      <c r="G5" s="57" t="s">
        <v>223</v>
      </c>
      <c r="H5" s="57">
        <v>1</v>
      </c>
      <c r="I5" s="57">
        <v>1</v>
      </c>
      <c r="J5" s="412" t="s">
        <v>262</v>
      </c>
      <c r="K5" s="57">
        <v>1</v>
      </c>
      <c r="L5" s="93"/>
      <c r="M5" s="413"/>
      <c r="N5" s="414" t="s">
        <v>151</v>
      </c>
      <c r="O5" s="454" t="s">
        <v>13</v>
      </c>
      <c r="P5" s="441" t="s">
        <v>233</v>
      </c>
      <c r="Q5" s="415" t="s">
        <v>14</v>
      </c>
      <c r="R5" s="416" t="s">
        <v>60</v>
      </c>
      <c r="S5"/>
      <c r="T5"/>
      <c r="U5"/>
      <c r="V5"/>
      <c r="W5"/>
      <c r="X5"/>
      <c r="Y5"/>
    </row>
    <row r="6" spans="1:25" s="4" customFormat="1" ht="18" customHeight="1">
      <c r="A6" s="88">
        <v>4</v>
      </c>
      <c r="B6" s="357">
        <v>43240</v>
      </c>
      <c r="C6" s="357" t="s">
        <v>56</v>
      </c>
      <c r="D6" s="363" t="s">
        <v>16</v>
      </c>
      <c r="E6" s="358">
        <v>1</v>
      </c>
      <c r="F6" s="57" t="s">
        <v>223</v>
      </c>
      <c r="G6" s="57" t="s">
        <v>223</v>
      </c>
      <c r="H6" s="57">
        <v>1</v>
      </c>
      <c r="I6" s="57">
        <v>1</v>
      </c>
      <c r="J6" s="483" t="s">
        <v>263</v>
      </c>
      <c r="K6" s="57">
        <v>1</v>
      </c>
      <c r="L6" s="364" t="s">
        <v>223</v>
      </c>
      <c r="M6" s="365" t="s">
        <v>223</v>
      </c>
      <c r="N6" s="366" t="s">
        <v>152</v>
      </c>
      <c r="O6" s="453" t="s">
        <v>13</v>
      </c>
      <c r="P6" s="448" t="s">
        <v>134</v>
      </c>
      <c r="Q6" s="360" t="s">
        <v>14</v>
      </c>
      <c r="R6" s="361" t="s">
        <v>60</v>
      </c>
      <c r="S6"/>
      <c r="T6"/>
      <c r="U6"/>
      <c r="V6"/>
      <c r="W6"/>
      <c r="X6"/>
      <c r="Y6"/>
    </row>
    <row r="7" spans="1:25" s="4" customFormat="1" ht="18" customHeight="1">
      <c r="A7" s="88">
        <v>5</v>
      </c>
      <c r="B7" s="357">
        <v>43247</v>
      </c>
      <c r="C7" s="357" t="s">
        <v>56</v>
      </c>
      <c r="D7" s="89" t="s">
        <v>21</v>
      </c>
      <c r="E7" s="358">
        <v>1</v>
      </c>
      <c r="F7" s="57" t="s">
        <v>223</v>
      </c>
      <c r="G7" s="57" t="s">
        <v>223</v>
      </c>
      <c r="H7" s="57">
        <v>1</v>
      </c>
      <c r="I7" s="57">
        <v>1</v>
      </c>
      <c r="J7" s="483" t="s">
        <v>263</v>
      </c>
      <c r="K7" s="57">
        <v>1</v>
      </c>
      <c r="L7" s="93" t="s">
        <v>223</v>
      </c>
      <c r="M7" s="137" t="s">
        <v>223</v>
      </c>
      <c r="N7" s="366" t="s">
        <v>152</v>
      </c>
      <c r="O7" s="451" t="s">
        <v>13</v>
      </c>
      <c r="P7" s="448" t="s">
        <v>137</v>
      </c>
      <c r="Q7" s="367" t="s">
        <v>17</v>
      </c>
      <c r="R7" s="361" t="s">
        <v>60</v>
      </c>
      <c r="S7"/>
      <c r="T7"/>
      <c r="U7"/>
      <c r="V7"/>
      <c r="W7"/>
      <c r="X7"/>
      <c r="Y7"/>
    </row>
    <row r="8" spans="1:25" s="4" customFormat="1" ht="18" customHeight="1">
      <c r="A8" s="88">
        <v>6</v>
      </c>
      <c r="B8" s="357">
        <v>43254</v>
      </c>
      <c r="C8" s="357" t="s">
        <v>56</v>
      </c>
      <c r="D8" s="89" t="s">
        <v>224</v>
      </c>
      <c r="E8" s="358">
        <v>1</v>
      </c>
      <c r="F8" s="368">
        <v>1</v>
      </c>
      <c r="G8" s="368" t="s">
        <v>223</v>
      </c>
      <c r="H8" s="57">
        <v>1</v>
      </c>
      <c r="I8" s="57">
        <v>1</v>
      </c>
      <c r="J8" s="483" t="s">
        <v>264</v>
      </c>
      <c r="K8" s="57">
        <v>1</v>
      </c>
      <c r="L8" s="93" t="s">
        <v>19</v>
      </c>
      <c r="M8" s="137" t="s">
        <v>22</v>
      </c>
      <c r="N8" s="366" t="s">
        <v>153</v>
      </c>
      <c r="O8" s="451" t="s">
        <v>236</v>
      </c>
      <c r="P8" s="448" t="s">
        <v>136</v>
      </c>
      <c r="Q8" s="369" t="s">
        <v>20</v>
      </c>
      <c r="R8" s="370" t="s">
        <v>0</v>
      </c>
      <c r="S8"/>
      <c r="T8"/>
      <c r="U8"/>
      <c r="V8"/>
      <c r="W8"/>
      <c r="X8"/>
      <c r="Y8"/>
    </row>
    <row r="9" spans="1:25" s="4" customFormat="1" ht="18" customHeight="1">
      <c r="A9" s="88">
        <v>7</v>
      </c>
      <c r="B9" s="357">
        <v>43261</v>
      </c>
      <c r="C9" s="357" t="s">
        <v>56</v>
      </c>
      <c r="D9" s="89" t="s">
        <v>18</v>
      </c>
      <c r="E9" s="358">
        <v>1</v>
      </c>
      <c r="F9" s="57" t="s">
        <v>223</v>
      </c>
      <c r="G9" s="57" t="s">
        <v>223</v>
      </c>
      <c r="H9" s="57">
        <v>1</v>
      </c>
      <c r="I9" s="57">
        <v>1</v>
      </c>
      <c r="J9" s="483" t="s">
        <v>263</v>
      </c>
      <c r="K9" s="57">
        <v>1</v>
      </c>
      <c r="L9" s="93" t="s">
        <v>19</v>
      </c>
      <c r="M9" s="137" t="s">
        <v>22</v>
      </c>
      <c r="N9" s="366" t="s">
        <v>152</v>
      </c>
      <c r="O9" s="451" t="s">
        <v>236</v>
      </c>
      <c r="P9" s="448" t="s">
        <v>135</v>
      </c>
      <c r="Q9" s="367" t="s">
        <v>17</v>
      </c>
      <c r="R9" s="361" t="s">
        <v>60</v>
      </c>
      <c r="S9"/>
      <c r="T9"/>
      <c r="U9"/>
      <c r="V9"/>
      <c r="W9"/>
      <c r="X9"/>
      <c r="Y9"/>
    </row>
    <row r="10" spans="1:25" s="4" customFormat="1" ht="18" customHeight="1">
      <c r="A10" s="88">
        <v>8</v>
      </c>
      <c r="B10" s="357">
        <v>43268</v>
      </c>
      <c r="C10" s="357" t="s">
        <v>56</v>
      </c>
      <c r="D10" s="89" t="s">
        <v>25</v>
      </c>
      <c r="E10" s="358">
        <v>1</v>
      </c>
      <c r="F10" s="368" t="s">
        <v>223</v>
      </c>
      <c r="G10" s="368" t="s">
        <v>223</v>
      </c>
      <c r="H10" s="57">
        <v>1</v>
      </c>
      <c r="I10" s="57">
        <v>1</v>
      </c>
      <c r="J10" s="483" t="s">
        <v>263</v>
      </c>
      <c r="K10" s="57" t="s">
        <v>223</v>
      </c>
      <c r="L10" s="93" t="s">
        <v>223</v>
      </c>
      <c r="M10" s="137" t="s">
        <v>223</v>
      </c>
      <c r="N10" s="366" t="s">
        <v>152</v>
      </c>
      <c r="O10" s="451" t="s">
        <v>13</v>
      </c>
      <c r="P10" s="448" t="s">
        <v>137</v>
      </c>
      <c r="Q10" s="367" t="s">
        <v>17</v>
      </c>
      <c r="R10" s="370" t="s">
        <v>0</v>
      </c>
      <c r="S10"/>
      <c r="T10"/>
      <c r="U10"/>
      <c r="V10"/>
      <c r="W10"/>
      <c r="X10"/>
      <c r="Y10"/>
    </row>
    <row r="11" spans="1:25" s="4" customFormat="1" ht="18" customHeight="1">
      <c r="A11" s="88">
        <v>9</v>
      </c>
      <c r="B11" s="357">
        <v>43268</v>
      </c>
      <c r="C11" s="357" t="s">
        <v>56</v>
      </c>
      <c r="D11" s="89" t="s">
        <v>243</v>
      </c>
      <c r="E11" s="358" t="s">
        <v>223</v>
      </c>
      <c r="F11" s="368">
        <v>1</v>
      </c>
      <c r="G11" s="368">
        <v>1</v>
      </c>
      <c r="H11" s="57">
        <v>1</v>
      </c>
      <c r="I11" s="57" t="s">
        <v>223</v>
      </c>
      <c r="J11" s="483" t="s">
        <v>265</v>
      </c>
      <c r="K11" s="57">
        <v>1</v>
      </c>
      <c r="L11" s="93" t="s">
        <v>19</v>
      </c>
      <c r="M11" s="137" t="s">
        <v>225</v>
      </c>
      <c r="N11" s="366" t="s">
        <v>154</v>
      </c>
      <c r="O11" s="452" t="s">
        <v>238</v>
      </c>
      <c r="P11" s="448" t="s">
        <v>138</v>
      </c>
      <c r="Q11" s="371" t="s">
        <v>23</v>
      </c>
      <c r="R11" s="370" t="s">
        <v>237</v>
      </c>
      <c r="S11"/>
      <c r="T11"/>
      <c r="U11"/>
      <c r="V11"/>
      <c r="W11"/>
      <c r="X11"/>
      <c r="Y11"/>
    </row>
    <row r="12" spans="1:25" s="4" customFormat="1" ht="18" customHeight="1">
      <c r="A12" s="88">
        <v>10</v>
      </c>
      <c r="B12" s="372">
        <v>43275</v>
      </c>
      <c r="C12" s="357" t="s">
        <v>56</v>
      </c>
      <c r="D12" s="89" t="s">
        <v>24</v>
      </c>
      <c r="E12" s="358">
        <v>1</v>
      </c>
      <c r="F12" s="368">
        <v>1</v>
      </c>
      <c r="G12" s="368" t="s">
        <v>223</v>
      </c>
      <c r="H12" s="57">
        <v>1</v>
      </c>
      <c r="I12" s="57">
        <v>1</v>
      </c>
      <c r="J12" s="483" t="s">
        <v>264</v>
      </c>
      <c r="K12" s="57">
        <v>1</v>
      </c>
      <c r="L12" s="93" t="s">
        <v>19</v>
      </c>
      <c r="M12" s="137" t="s">
        <v>22</v>
      </c>
      <c r="N12" s="366" t="s">
        <v>153</v>
      </c>
      <c r="O12" s="451" t="s">
        <v>236</v>
      </c>
      <c r="P12" s="448" t="s">
        <v>136</v>
      </c>
      <c r="Q12" s="369" t="s">
        <v>20</v>
      </c>
      <c r="R12" s="370" t="s">
        <v>0</v>
      </c>
      <c r="S12"/>
      <c r="T12"/>
      <c r="U12"/>
      <c r="V12"/>
      <c r="W12"/>
      <c r="X12"/>
      <c r="Y12"/>
    </row>
    <row r="13" spans="1:25" s="4" customFormat="1" ht="18" customHeight="1">
      <c r="A13" s="88">
        <v>11</v>
      </c>
      <c r="B13" s="372">
        <v>43282</v>
      </c>
      <c r="C13" s="357" t="s">
        <v>56</v>
      </c>
      <c r="D13" s="89" t="s">
        <v>26</v>
      </c>
      <c r="E13" s="358">
        <v>1</v>
      </c>
      <c r="F13" s="368" t="s">
        <v>223</v>
      </c>
      <c r="G13" s="368" t="s">
        <v>223</v>
      </c>
      <c r="H13" s="57">
        <v>1</v>
      </c>
      <c r="I13" s="56">
        <v>1</v>
      </c>
      <c r="J13" s="483" t="s">
        <v>263</v>
      </c>
      <c r="K13" s="56" t="s">
        <v>223</v>
      </c>
      <c r="L13" s="93" t="s">
        <v>223</v>
      </c>
      <c r="M13" s="137" t="s">
        <v>223</v>
      </c>
      <c r="N13" s="366" t="s">
        <v>152</v>
      </c>
      <c r="O13" s="451" t="s">
        <v>13</v>
      </c>
      <c r="P13" s="448" t="s">
        <v>137</v>
      </c>
      <c r="Q13" s="367" t="s">
        <v>17</v>
      </c>
      <c r="R13" s="370" t="s">
        <v>0</v>
      </c>
      <c r="S13"/>
      <c r="T13"/>
      <c r="U13"/>
      <c r="V13"/>
      <c r="W13"/>
      <c r="X13"/>
      <c r="Y13"/>
    </row>
    <row r="14" spans="1:25" s="4" customFormat="1" ht="18" customHeight="1">
      <c r="A14" s="88">
        <v>12</v>
      </c>
      <c r="B14" s="372">
        <v>43282</v>
      </c>
      <c r="C14" s="357" t="s">
        <v>56</v>
      </c>
      <c r="D14" s="89" t="s">
        <v>242</v>
      </c>
      <c r="E14" s="358" t="s">
        <v>223</v>
      </c>
      <c r="F14" s="368">
        <v>1</v>
      </c>
      <c r="G14" s="368">
        <v>1</v>
      </c>
      <c r="H14" s="57">
        <v>1</v>
      </c>
      <c r="I14" s="56" t="s">
        <v>223</v>
      </c>
      <c r="J14" s="483" t="s">
        <v>265</v>
      </c>
      <c r="K14" s="56">
        <v>1</v>
      </c>
      <c r="L14" s="93" t="s">
        <v>19</v>
      </c>
      <c r="M14" s="137" t="s">
        <v>225</v>
      </c>
      <c r="N14" s="366" t="s">
        <v>154</v>
      </c>
      <c r="O14" s="452" t="s">
        <v>238</v>
      </c>
      <c r="P14" s="448" t="s">
        <v>138</v>
      </c>
      <c r="Q14" s="371" t="s">
        <v>23</v>
      </c>
      <c r="R14" s="370" t="s">
        <v>237</v>
      </c>
      <c r="S14"/>
      <c r="T14"/>
      <c r="U14"/>
      <c r="V14"/>
      <c r="W14"/>
      <c r="X14"/>
      <c r="Y14"/>
    </row>
    <row r="15" spans="1:25" s="4" customFormat="1" ht="18" customHeight="1">
      <c r="A15" s="88">
        <v>13</v>
      </c>
      <c r="B15" s="372">
        <v>43289</v>
      </c>
      <c r="C15" s="357" t="s">
        <v>56</v>
      </c>
      <c r="D15" s="89" t="s">
        <v>241</v>
      </c>
      <c r="E15" s="358">
        <v>1</v>
      </c>
      <c r="F15" s="368">
        <v>1</v>
      </c>
      <c r="G15" s="368" t="s">
        <v>223</v>
      </c>
      <c r="H15" s="57">
        <v>1</v>
      </c>
      <c r="I15" s="56">
        <v>1</v>
      </c>
      <c r="J15" s="483" t="s">
        <v>264</v>
      </c>
      <c r="K15" s="56">
        <v>1</v>
      </c>
      <c r="L15" s="93" t="s">
        <v>19</v>
      </c>
      <c r="M15" s="137" t="s">
        <v>225</v>
      </c>
      <c r="N15" s="366" t="s">
        <v>153</v>
      </c>
      <c r="O15" s="452" t="s">
        <v>240</v>
      </c>
      <c r="P15" s="448" t="s">
        <v>139</v>
      </c>
      <c r="Q15" s="369" t="s">
        <v>20</v>
      </c>
      <c r="R15" s="370" t="s">
        <v>0</v>
      </c>
      <c r="S15"/>
      <c r="T15"/>
      <c r="U15"/>
      <c r="V15"/>
      <c r="W15"/>
      <c r="X15"/>
      <c r="Y15"/>
    </row>
    <row r="16" spans="1:25" s="4" customFormat="1" ht="18" customHeight="1">
      <c r="A16" s="88">
        <v>14</v>
      </c>
      <c r="B16" s="372">
        <v>43296</v>
      </c>
      <c r="C16" s="357" t="s">
        <v>56</v>
      </c>
      <c r="D16" s="89" t="s">
        <v>31</v>
      </c>
      <c r="E16" s="358">
        <v>1</v>
      </c>
      <c r="F16" s="368" t="s">
        <v>223</v>
      </c>
      <c r="G16" s="368" t="s">
        <v>223</v>
      </c>
      <c r="H16" s="57">
        <v>1</v>
      </c>
      <c r="I16" s="56">
        <v>1</v>
      </c>
      <c r="J16" s="483" t="s">
        <v>263</v>
      </c>
      <c r="K16" s="56" t="s">
        <v>223</v>
      </c>
      <c r="L16" s="93" t="s">
        <v>223</v>
      </c>
      <c r="M16" s="137" t="s">
        <v>223</v>
      </c>
      <c r="N16" s="366" t="s">
        <v>152</v>
      </c>
      <c r="O16" s="451" t="s">
        <v>13</v>
      </c>
      <c r="P16" s="448" t="s">
        <v>137</v>
      </c>
      <c r="Q16" s="367" t="s">
        <v>17</v>
      </c>
      <c r="R16" s="370" t="s">
        <v>0</v>
      </c>
      <c r="S16"/>
      <c r="T16"/>
      <c r="U16"/>
      <c r="V16"/>
      <c r="W16"/>
      <c r="X16"/>
      <c r="Y16"/>
    </row>
    <row r="17" spans="1:25" s="4" customFormat="1" ht="18" customHeight="1">
      <c r="A17" s="88">
        <v>15</v>
      </c>
      <c r="B17" s="372">
        <v>43296</v>
      </c>
      <c r="C17" s="357" t="s">
        <v>56</v>
      </c>
      <c r="D17" s="89" t="s">
        <v>239</v>
      </c>
      <c r="E17" s="358" t="s">
        <v>223</v>
      </c>
      <c r="F17" s="368">
        <v>1</v>
      </c>
      <c r="G17" s="368">
        <v>1</v>
      </c>
      <c r="H17" s="57">
        <v>1</v>
      </c>
      <c r="I17" s="56" t="s">
        <v>223</v>
      </c>
      <c r="J17" s="483" t="s">
        <v>265</v>
      </c>
      <c r="K17" s="56">
        <v>1</v>
      </c>
      <c r="L17" s="93" t="s">
        <v>19</v>
      </c>
      <c r="M17" s="137" t="s">
        <v>225</v>
      </c>
      <c r="N17" s="366" t="s">
        <v>154</v>
      </c>
      <c r="O17" s="452" t="s">
        <v>238</v>
      </c>
      <c r="P17" s="448" t="s">
        <v>138</v>
      </c>
      <c r="Q17" s="371" t="s">
        <v>23</v>
      </c>
      <c r="R17" s="370" t="s">
        <v>237</v>
      </c>
      <c r="S17"/>
      <c r="T17"/>
      <c r="U17"/>
      <c r="V17"/>
      <c r="W17"/>
      <c r="X17"/>
      <c r="Y17"/>
    </row>
    <row r="18" spans="1:25" s="4" customFormat="1" ht="18" customHeight="1">
      <c r="A18" s="88">
        <v>16</v>
      </c>
      <c r="B18" s="372">
        <v>43303</v>
      </c>
      <c r="C18" s="357" t="s">
        <v>56</v>
      </c>
      <c r="D18" s="89" t="s">
        <v>27</v>
      </c>
      <c r="E18" s="358">
        <v>1</v>
      </c>
      <c r="F18" s="368">
        <v>1</v>
      </c>
      <c r="G18" s="368" t="s">
        <v>223</v>
      </c>
      <c r="H18" s="57">
        <v>1</v>
      </c>
      <c r="I18" s="56">
        <v>1</v>
      </c>
      <c r="J18" s="483" t="s">
        <v>264</v>
      </c>
      <c r="K18" s="56">
        <v>1</v>
      </c>
      <c r="L18" s="93" t="s">
        <v>19</v>
      </c>
      <c r="M18" s="137" t="s">
        <v>22</v>
      </c>
      <c r="N18" s="373" t="s">
        <v>153</v>
      </c>
      <c r="O18" s="451" t="s">
        <v>236</v>
      </c>
      <c r="P18" s="448" t="s">
        <v>136</v>
      </c>
      <c r="Q18" s="369" t="s">
        <v>20</v>
      </c>
      <c r="R18" s="370" t="s">
        <v>0</v>
      </c>
      <c r="S18"/>
      <c r="T18"/>
      <c r="U18"/>
      <c r="V18"/>
      <c r="W18"/>
      <c r="X18"/>
      <c r="Y18"/>
    </row>
    <row r="19" spans="1:25" s="4" customFormat="1" ht="18" customHeight="1">
      <c r="A19" s="88">
        <v>17</v>
      </c>
      <c r="B19" s="372">
        <v>43309</v>
      </c>
      <c r="C19" s="357" t="s">
        <v>57</v>
      </c>
      <c r="D19" s="89" t="s">
        <v>28</v>
      </c>
      <c r="E19" s="374" t="s">
        <v>223</v>
      </c>
      <c r="F19" s="375">
        <v>1</v>
      </c>
      <c r="G19" s="375">
        <v>1</v>
      </c>
      <c r="H19" s="57">
        <v>1</v>
      </c>
      <c r="I19" s="376" t="s">
        <v>223</v>
      </c>
      <c r="J19" s="497" t="s">
        <v>122</v>
      </c>
      <c r="K19" s="376" t="s">
        <v>223</v>
      </c>
      <c r="L19" s="377" t="s">
        <v>19</v>
      </c>
      <c r="M19" s="378" t="s">
        <v>225</v>
      </c>
      <c r="N19" s="362" t="s">
        <v>29</v>
      </c>
      <c r="O19" s="450" t="s">
        <v>266</v>
      </c>
      <c r="P19" s="448" t="s">
        <v>140</v>
      </c>
      <c r="Q19" s="379" t="s">
        <v>30</v>
      </c>
      <c r="R19" s="370" t="s">
        <v>234</v>
      </c>
      <c r="S19"/>
      <c r="T19"/>
      <c r="U19"/>
      <c r="V19"/>
      <c r="W19"/>
      <c r="X19"/>
      <c r="Y19"/>
    </row>
    <row r="20" spans="1:25" s="4" customFormat="1" ht="18" customHeight="1" thickBot="1">
      <c r="A20" s="90">
        <v>18</v>
      </c>
      <c r="B20" s="380">
        <v>43310</v>
      </c>
      <c r="C20" s="381" t="s">
        <v>56</v>
      </c>
      <c r="D20" s="91" t="s">
        <v>144</v>
      </c>
      <c r="E20" s="382">
        <v>1</v>
      </c>
      <c r="F20" s="383" t="s">
        <v>223</v>
      </c>
      <c r="G20" s="383" t="s">
        <v>223</v>
      </c>
      <c r="H20" s="57">
        <v>1</v>
      </c>
      <c r="I20" s="384">
        <v>1</v>
      </c>
      <c r="J20" s="498" t="s">
        <v>263</v>
      </c>
      <c r="K20" s="384" t="s">
        <v>223</v>
      </c>
      <c r="L20" s="385" t="s">
        <v>223</v>
      </c>
      <c r="M20" s="386" t="s">
        <v>223</v>
      </c>
      <c r="N20" s="387" t="s">
        <v>152</v>
      </c>
      <c r="O20" s="449" t="s">
        <v>13</v>
      </c>
      <c r="P20" s="448" t="s">
        <v>137</v>
      </c>
      <c r="Q20" s="367" t="s">
        <v>17</v>
      </c>
      <c r="R20" s="388" t="s">
        <v>0</v>
      </c>
      <c r="S20"/>
      <c r="T20"/>
      <c r="U20"/>
      <c r="V20"/>
      <c r="W20"/>
      <c r="X20"/>
      <c r="Y20"/>
    </row>
    <row r="21" spans="1:44" ht="27.75" customHeight="1" thickBot="1">
      <c r="A21" s="659" t="s">
        <v>106</v>
      </c>
      <c r="B21" s="660"/>
      <c r="C21" s="660"/>
      <c r="D21" s="660"/>
      <c r="E21" s="389">
        <f>SUM(E3:E20)</f>
        <v>11</v>
      </c>
      <c r="F21" s="389">
        <f>SUM(F3:F20)</f>
        <v>8</v>
      </c>
      <c r="G21" s="389">
        <f>SUM(G3:G20)</f>
        <v>4</v>
      </c>
      <c r="H21" s="389">
        <f>SUM(H3:H20)</f>
        <v>18</v>
      </c>
      <c r="I21" s="389">
        <f>SUM(I3:I20)</f>
        <v>14</v>
      </c>
      <c r="J21" s="447" t="s">
        <v>267</v>
      </c>
      <c r="K21" s="390">
        <f>SUM(K3:K20)</f>
        <v>11</v>
      </c>
      <c r="L21" s="684" t="s">
        <v>268</v>
      </c>
      <c r="M21" s="684"/>
      <c r="N21" s="684"/>
      <c r="O21" s="391"/>
      <c r="P21" s="392"/>
      <c r="Q21" s="393"/>
      <c r="R21" s="39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1" customHeight="1" thickBot="1">
      <c r="A22" s="395"/>
      <c r="B22" s="396"/>
      <c r="C22" s="396"/>
      <c r="D22" s="396"/>
      <c r="E22" s="648" t="s">
        <v>86</v>
      </c>
      <c r="F22" s="648"/>
      <c r="G22" s="648"/>
      <c r="H22" s="641"/>
      <c r="I22" s="685" t="s">
        <v>32</v>
      </c>
      <c r="J22" s="685"/>
      <c r="K22" s="685"/>
      <c r="L22" s="685"/>
      <c r="M22" s="685"/>
      <c r="N22" s="685"/>
      <c r="O22" s="685"/>
      <c r="P22" s="685"/>
      <c r="Q22" s="685"/>
      <c r="R22" s="68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25" s="5" customFormat="1" ht="18" customHeight="1">
      <c r="A23" s="417" t="s">
        <v>33</v>
      </c>
      <c r="B23" s="418">
        <v>43338</v>
      </c>
      <c r="C23" s="418" t="s">
        <v>56</v>
      </c>
      <c r="D23" s="419" t="s">
        <v>34</v>
      </c>
      <c r="E23" s="446">
        <v>1</v>
      </c>
      <c r="F23" s="397" t="s">
        <v>223</v>
      </c>
      <c r="G23" s="397" t="s">
        <v>223</v>
      </c>
      <c r="H23" s="397" t="s">
        <v>223</v>
      </c>
      <c r="I23" s="397" t="s">
        <v>223</v>
      </c>
      <c r="J23" s="445" t="s">
        <v>269</v>
      </c>
      <c r="K23" s="85" t="s">
        <v>223</v>
      </c>
      <c r="L23" s="398" t="s">
        <v>223</v>
      </c>
      <c r="M23" s="399" t="s">
        <v>223</v>
      </c>
      <c r="N23" s="400" t="s">
        <v>155</v>
      </c>
      <c r="O23" s="444" t="s">
        <v>13</v>
      </c>
      <c r="P23" s="443" t="s">
        <v>132</v>
      </c>
      <c r="Q23" s="401" t="s">
        <v>35</v>
      </c>
      <c r="R23" s="402" t="s">
        <v>60</v>
      </c>
      <c r="S23"/>
      <c r="T23"/>
      <c r="U23"/>
      <c r="V23"/>
      <c r="W23"/>
      <c r="X23"/>
      <c r="Y23"/>
    </row>
    <row r="24" spans="1:25" s="5" customFormat="1" ht="18" customHeight="1">
      <c r="A24" s="420" t="s">
        <v>36</v>
      </c>
      <c r="B24" s="357">
        <v>43345</v>
      </c>
      <c r="C24" s="357" t="s">
        <v>56</v>
      </c>
      <c r="D24" s="89" t="s">
        <v>15</v>
      </c>
      <c r="E24" s="440">
        <v>1</v>
      </c>
      <c r="F24" s="3" t="s">
        <v>223</v>
      </c>
      <c r="G24" s="3" t="s">
        <v>223</v>
      </c>
      <c r="H24" s="3" t="s">
        <v>223</v>
      </c>
      <c r="I24" s="3" t="s">
        <v>223</v>
      </c>
      <c r="J24" s="439" t="s">
        <v>269</v>
      </c>
      <c r="K24" s="25" t="s">
        <v>223</v>
      </c>
      <c r="L24" s="3" t="s">
        <v>223</v>
      </c>
      <c r="M24" s="403" t="s">
        <v>223</v>
      </c>
      <c r="N24" s="366" t="s">
        <v>155</v>
      </c>
      <c r="O24" s="438" t="s">
        <v>13</v>
      </c>
      <c r="P24" s="442" t="s">
        <v>133</v>
      </c>
      <c r="Q24" s="404" t="s">
        <v>35</v>
      </c>
      <c r="R24" s="361" t="s">
        <v>60</v>
      </c>
      <c r="S24"/>
      <c r="T24"/>
      <c r="U24"/>
      <c r="V24"/>
      <c r="W24"/>
      <c r="X24"/>
      <c r="Y24"/>
    </row>
    <row r="25" spans="1:25" s="5" customFormat="1" ht="18" customHeight="1">
      <c r="A25" s="420" t="s">
        <v>37</v>
      </c>
      <c r="B25" s="357">
        <v>43352</v>
      </c>
      <c r="C25" s="357" t="s">
        <v>56</v>
      </c>
      <c r="D25" s="89" t="s">
        <v>232</v>
      </c>
      <c r="E25" s="421">
        <v>1</v>
      </c>
      <c r="F25" s="93" t="s">
        <v>223</v>
      </c>
      <c r="G25" s="93" t="s">
        <v>223</v>
      </c>
      <c r="H25" s="93" t="s">
        <v>223</v>
      </c>
      <c r="I25" s="93" t="s">
        <v>223</v>
      </c>
      <c r="J25" s="422" t="s">
        <v>269</v>
      </c>
      <c r="K25" s="25" t="s">
        <v>223</v>
      </c>
      <c r="L25" s="3" t="s">
        <v>223</v>
      </c>
      <c r="M25" s="403" t="s">
        <v>223</v>
      </c>
      <c r="N25" s="366" t="s">
        <v>155</v>
      </c>
      <c r="O25" s="438" t="s">
        <v>13</v>
      </c>
      <c r="P25" s="441" t="s">
        <v>233</v>
      </c>
      <c r="Q25" s="404" t="s">
        <v>35</v>
      </c>
      <c r="R25" s="361" t="s">
        <v>60</v>
      </c>
      <c r="S25"/>
      <c r="T25"/>
      <c r="U25"/>
      <c r="V25"/>
      <c r="W25"/>
      <c r="X25"/>
      <c r="Y25"/>
    </row>
    <row r="26" spans="1:25" s="5" customFormat="1" ht="18" customHeight="1">
      <c r="A26" s="420" t="s">
        <v>38</v>
      </c>
      <c r="B26" s="357">
        <v>43359</v>
      </c>
      <c r="C26" s="357" t="s">
        <v>56</v>
      </c>
      <c r="D26" s="89" t="s">
        <v>39</v>
      </c>
      <c r="E26" s="440">
        <v>1</v>
      </c>
      <c r="F26" s="3" t="s">
        <v>223</v>
      </c>
      <c r="G26" s="3" t="s">
        <v>223</v>
      </c>
      <c r="H26" s="3" t="s">
        <v>223</v>
      </c>
      <c r="I26" s="3" t="s">
        <v>223</v>
      </c>
      <c r="J26" s="439" t="s">
        <v>269</v>
      </c>
      <c r="K26" s="25" t="s">
        <v>223</v>
      </c>
      <c r="L26" s="3" t="s">
        <v>223</v>
      </c>
      <c r="M26" s="403" t="s">
        <v>223</v>
      </c>
      <c r="N26" s="366" t="s">
        <v>155</v>
      </c>
      <c r="O26" s="438" t="s">
        <v>13</v>
      </c>
      <c r="P26" s="437" t="s">
        <v>142</v>
      </c>
      <c r="Q26" s="404" t="s">
        <v>35</v>
      </c>
      <c r="R26" s="361" t="s">
        <v>60</v>
      </c>
      <c r="S26"/>
      <c r="T26"/>
      <c r="U26"/>
      <c r="V26"/>
      <c r="W26"/>
      <c r="X26"/>
      <c r="Y26"/>
    </row>
    <row r="27" spans="1:25" s="5" customFormat="1" ht="18" customHeight="1" thickBot="1">
      <c r="A27" s="423" t="s">
        <v>40</v>
      </c>
      <c r="B27" s="424">
        <v>43366</v>
      </c>
      <c r="C27" s="424" t="s">
        <v>56</v>
      </c>
      <c r="D27" s="425" t="s">
        <v>21</v>
      </c>
      <c r="E27" s="436">
        <v>1</v>
      </c>
      <c r="F27" s="7" t="s">
        <v>223</v>
      </c>
      <c r="G27" s="7" t="s">
        <v>223</v>
      </c>
      <c r="H27" s="7" t="s">
        <v>223</v>
      </c>
      <c r="I27" s="7" t="s">
        <v>223</v>
      </c>
      <c r="J27" s="435" t="s">
        <v>269</v>
      </c>
      <c r="K27" s="405" t="s">
        <v>223</v>
      </c>
      <c r="L27" s="7" t="s">
        <v>223</v>
      </c>
      <c r="M27" s="406" t="s">
        <v>223</v>
      </c>
      <c r="N27" s="407" t="s">
        <v>155</v>
      </c>
      <c r="O27" s="434" t="s">
        <v>13</v>
      </c>
      <c r="P27" s="433" t="s">
        <v>137</v>
      </c>
      <c r="Q27" s="408" t="s">
        <v>35</v>
      </c>
      <c r="R27" s="409" t="s">
        <v>0</v>
      </c>
      <c r="S27"/>
      <c r="T27"/>
      <c r="U27"/>
      <c r="V27"/>
      <c r="W27"/>
      <c r="X27"/>
      <c r="Y27"/>
    </row>
    <row r="28" spans="1:44" ht="15.75" customHeight="1" thickBot="1">
      <c r="A28" s="646"/>
      <c r="B28" s="647"/>
      <c r="C28" s="647"/>
      <c r="D28" s="647"/>
      <c r="E28" s="432">
        <f>SUM(E23:E27)</f>
        <v>5</v>
      </c>
      <c r="F28" s="431" t="s">
        <v>223</v>
      </c>
      <c r="G28" s="431" t="s">
        <v>223</v>
      </c>
      <c r="H28" s="431" t="s">
        <v>223</v>
      </c>
      <c r="I28" s="431" t="s">
        <v>223</v>
      </c>
      <c r="J28" s="430"/>
      <c r="K28" s="429" t="s">
        <v>223</v>
      </c>
      <c r="L28" s="687" t="s">
        <v>226</v>
      </c>
      <c r="M28" s="687"/>
      <c r="N28" s="687"/>
      <c r="O28" s="687"/>
      <c r="P28" s="687"/>
      <c r="Q28" s="428"/>
      <c r="R28" s="427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18" ht="12.75" customHeight="1">
      <c r="A29" s="651" t="s">
        <v>227</v>
      </c>
      <c r="B29" s="662" t="s">
        <v>228</v>
      </c>
      <c r="C29" s="662"/>
      <c r="D29" s="662"/>
      <c r="E29" s="662"/>
      <c r="F29" s="662"/>
      <c r="G29" s="662"/>
      <c r="H29" s="662"/>
      <c r="I29" s="662"/>
      <c r="J29" s="663"/>
      <c r="K29" s="8"/>
      <c r="L29" s="8"/>
      <c r="M29" s="9"/>
      <c r="N29" s="8"/>
      <c r="O29" s="8"/>
      <c r="P29" s="8"/>
      <c r="Q29" s="642"/>
      <c r="R29" s="643"/>
    </row>
    <row r="30" spans="1:18" ht="15.75">
      <c r="A30" s="652"/>
      <c r="B30" s="678" t="s">
        <v>41</v>
      </c>
      <c r="C30" s="678"/>
      <c r="D30" s="678"/>
      <c r="E30" s="678"/>
      <c r="F30" s="678"/>
      <c r="G30" s="678"/>
      <c r="H30" s="678"/>
      <c r="I30" s="678"/>
      <c r="J30" s="679"/>
      <c r="K30" s="10"/>
      <c r="L30" s="664" t="s">
        <v>43</v>
      </c>
      <c r="M30" s="664"/>
      <c r="N30" s="664"/>
      <c r="O30" s="676"/>
      <c r="P30" s="676"/>
      <c r="Q30" s="676"/>
      <c r="R30" s="677"/>
    </row>
    <row r="31" spans="1:18" ht="15.75" customHeight="1">
      <c r="A31" s="652"/>
      <c r="B31" s="657" t="s">
        <v>42</v>
      </c>
      <c r="C31" s="657"/>
      <c r="D31" s="657"/>
      <c r="E31" s="657"/>
      <c r="F31" s="657"/>
      <c r="G31" s="657"/>
      <c r="H31" s="657"/>
      <c r="I31" s="657"/>
      <c r="J31" s="658"/>
      <c r="K31" s="644"/>
      <c r="L31" s="664" t="s">
        <v>45</v>
      </c>
      <c r="M31" s="664"/>
      <c r="N31" s="664"/>
      <c r="O31" s="672"/>
      <c r="P31" s="672"/>
      <c r="Q31" s="672"/>
      <c r="R31" s="673"/>
    </row>
    <row r="32" spans="1:18" ht="15.75" customHeight="1" thickBot="1">
      <c r="A32" s="653"/>
      <c r="B32" s="674" t="s">
        <v>44</v>
      </c>
      <c r="C32" s="674"/>
      <c r="D32" s="674"/>
      <c r="E32" s="674"/>
      <c r="F32" s="674"/>
      <c r="G32" s="674"/>
      <c r="H32" s="674"/>
      <c r="I32" s="674"/>
      <c r="J32" s="675"/>
      <c r="K32" s="644"/>
      <c r="L32" s="664"/>
      <c r="M32" s="664"/>
      <c r="N32" s="664"/>
      <c r="O32" s="672"/>
      <c r="P32" s="672"/>
      <c r="Q32" s="672"/>
      <c r="R32" s="673"/>
    </row>
    <row r="33" spans="1:18" ht="12.75" customHeight="1">
      <c r="A33" s="654" t="s">
        <v>229</v>
      </c>
      <c r="B33" s="662" t="s">
        <v>230</v>
      </c>
      <c r="C33" s="662"/>
      <c r="D33" s="662"/>
      <c r="E33" s="662"/>
      <c r="F33" s="662"/>
      <c r="G33" s="662"/>
      <c r="H33" s="662"/>
      <c r="I33" s="662"/>
      <c r="J33" s="663"/>
      <c r="K33" s="644"/>
      <c r="L33" s="664" t="s">
        <v>47</v>
      </c>
      <c r="M33" s="664"/>
      <c r="N33" s="664"/>
      <c r="O33" s="672"/>
      <c r="P33" s="672"/>
      <c r="Q33" s="672"/>
      <c r="R33" s="673"/>
    </row>
    <row r="34" spans="1:18" ht="13.5" customHeight="1">
      <c r="A34" s="655"/>
      <c r="B34" s="657" t="s">
        <v>46</v>
      </c>
      <c r="C34" s="657"/>
      <c r="D34" s="657"/>
      <c r="E34" s="657"/>
      <c r="F34" s="657"/>
      <c r="G34" s="657"/>
      <c r="H34" s="657"/>
      <c r="I34" s="657"/>
      <c r="J34" s="658"/>
      <c r="K34" s="644"/>
      <c r="L34" s="664"/>
      <c r="M34" s="664"/>
      <c r="N34" s="664"/>
      <c r="O34" s="672"/>
      <c r="P34" s="672"/>
      <c r="Q34" s="672"/>
      <c r="R34" s="673"/>
    </row>
    <row r="35" spans="1:18" ht="13.5" customHeight="1">
      <c r="A35" s="655"/>
      <c r="B35" s="678" t="s">
        <v>62</v>
      </c>
      <c r="C35" s="678"/>
      <c r="D35" s="678"/>
      <c r="E35" s="678"/>
      <c r="F35" s="678"/>
      <c r="G35" s="678"/>
      <c r="H35" s="678"/>
      <c r="I35" s="678"/>
      <c r="J35" s="679"/>
      <c r="K35" s="644"/>
      <c r="L35" s="664"/>
      <c r="M35" s="664"/>
      <c r="N35" s="664"/>
      <c r="O35" s="672"/>
      <c r="P35" s="672"/>
      <c r="Q35" s="672"/>
      <c r="R35" s="673"/>
    </row>
    <row r="36" spans="1:18" ht="15">
      <c r="A36" s="655"/>
      <c r="B36" s="657" t="s">
        <v>49</v>
      </c>
      <c r="C36" s="657"/>
      <c r="D36" s="657"/>
      <c r="E36" s="657"/>
      <c r="F36" s="657"/>
      <c r="G36" s="657"/>
      <c r="H36" s="657"/>
      <c r="I36" s="657"/>
      <c r="J36" s="658"/>
      <c r="K36" s="1"/>
      <c r="L36" s="664" t="s">
        <v>48</v>
      </c>
      <c r="M36" s="664"/>
      <c r="N36" s="664"/>
      <c r="O36" s="665"/>
      <c r="P36" s="665"/>
      <c r="Q36" s="665"/>
      <c r="R36" s="666"/>
    </row>
    <row r="37" spans="1:18" ht="15.75" thickBot="1">
      <c r="A37" s="656"/>
      <c r="B37" s="667" t="s">
        <v>231</v>
      </c>
      <c r="C37" s="667"/>
      <c r="D37" s="667"/>
      <c r="E37" s="667"/>
      <c r="F37" s="667"/>
      <c r="G37" s="667"/>
      <c r="H37" s="667"/>
      <c r="I37" s="667"/>
      <c r="J37" s="668"/>
      <c r="K37" s="645"/>
      <c r="L37" s="669" t="s">
        <v>50</v>
      </c>
      <c r="M37" s="669"/>
      <c r="N37" s="669"/>
      <c r="O37" s="670"/>
      <c r="P37" s="670"/>
      <c r="Q37" s="670"/>
      <c r="R37" s="671"/>
    </row>
    <row r="38" spans="5:44" ht="12.75">
      <c r="E38" s="410"/>
      <c r="F38" s="410"/>
      <c r="G38" s="410"/>
      <c r="H38" s="410"/>
      <c r="I38" s="410"/>
      <c r="Q38"/>
      <c r="AL38" s="1"/>
      <c r="AM38" s="1"/>
      <c r="AN38" s="1"/>
      <c r="AO38" s="1"/>
      <c r="AP38" s="1"/>
      <c r="AQ38" s="1"/>
      <c r="AR38" s="1"/>
    </row>
    <row r="40" ht="12.75">
      <c r="M40"/>
    </row>
  </sheetData>
  <sheetProtection/>
  <mergeCells count="32">
    <mergeCell ref="L1:M1"/>
    <mergeCell ref="P1:Q1"/>
    <mergeCell ref="R1:R2"/>
    <mergeCell ref="L21:N21"/>
    <mergeCell ref="I22:R22"/>
    <mergeCell ref="L28:P28"/>
    <mergeCell ref="L30:N30"/>
    <mergeCell ref="O30:R30"/>
    <mergeCell ref="B33:J33"/>
    <mergeCell ref="L33:N35"/>
    <mergeCell ref="O33:R35"/>
    <mergeCell ref="B34:J34"/>
    <mergeCell ref="B35:J35"/>
    <mergeCell ref="B31:J31"/>
    <mergeCell ref="B30:J30"/>
    <mergeCell ref="L36:N36"/>
    <mergeCell ref="O36:R36"/>
    <mergeCell ref="B37:J37"/>
    <mergeCell ref="L37:N37"/>
    <mergeCell ref="O37:R37"/>
    <mergeCell ref="L31:N32"/>
    <mergeCell ref="O31:R32"/>
    <mergeCell ref="B32:J32"/>
    <mergeCell ref="A28:D28"/>
    <mergeCell ref="E22:G22"/>
    <mergeCell ref="A1:D1"/>
    <mergeCell ref="A29:A32"/>
    <mergeCell ref="A33:A37"/>
    <mergeCell ref="B36:J36"/>
    <mergeCell ref="A21:D21"/>
    <mergeCell ref="E1:J1"/>
    <mergeCell ref="B29:J29"/>
  </mergeCells>
  <printOptions horizontalCentered="1" verticalCentered="1"/>
  <pageMargins left="0.07874015748031496" right="0" top="0.5511811023622047" bottom="0.5511811023622047" header="0.11811023622047245" footer="0.11811023622047245"/>
  <pageSetup fitToHeight="1" fitToWidth="1" horizontalDpi="600" verticalDpi="600" orientation="landscape" paperSize="9" scale="69" r:id="rId3"/>
  <headerFooter>
    <oddHeader>&amp;C&amp;F</oddHeader>
    <oddFooter>&amp;C&amp;A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V64"/>
  <sheetViews>
    <sheetView zoomScalePageLayoutView="0" workbookViewId="0" topLeftCell="A15">
      <selection activeCell="C38" sqref="C38"/>
    </sheetView>
  </sheetViews>
  <sheetFormatPr defaultColWidth="9.140625" defaultRowHeight="14.25" customHeight="1"/>
  <cols>
    <col min="1" max="1" width="27.57421875" style="162" customWidth="1"/>
    <col min="2" max="2" width="8.140625" style="162" customWidth="1"/>
    <col min="3" max="3" width="8.140625" style="163" customWidth="1"/>
    <col min="4" max="21" width="3.421875" style="163" customWidth="1"/>
    <col min="22" max="22" width="3.8515625" style="162" customWidth="1"/>
    <col min="23" max="16384" width="9.140625" style="162" customWidth="1"/>
  </cols>
  <sheetData>
    <row r="1" spans="1:22" s="161" customFormat="1" ht="15.75">
      <c r="A1" s="844" t="s">
        <v>160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</row>
    <row r="2" ht="7.5" customHeight="1" thickBot="1"/>
    <row r="3" spans="1:3" ht="24" customHeight="1">
      <c r="A3" s="164" t="s">
        <v>1</v>
      </c>
      <c r="B3" s="165" t="s">
        <v>161</v>
      </c>
      <c r="C3" s="166" t="s">
        <v>162</v>
      </c>
    </row>
    <row r="4" spans="1:3" ht="14.25" customHeight="1">
      <c r="A4" s="167" t="s">
        <v>109</v>
      </c>
      <c r="B4" s="194">
        <v>12</v>
      </c>
      <c r="C4" s="194">
        <v>4</v>
      </c>
    </row>
    <row r="5" spans="1:3" ht="14.25" customHeight="1">
      <c r="A5" s="168" t="s">
        <v>110</v>
      </c>
      <c r="B5" s="195">
        <v>8</v>
      </c>
      <c r="C5" s="195">
        <v>2</v>
      </c>
    </row>
    <row r="6" spans="1:3" ht="14.25" customHeight="1">
      <c r="A6" s="168" t="s">
        <v>111</v>
      </c>
      <c r="B6" s="195">
        <v>13</v>
      </c>
      <c r="C6" s="195">
        <v>4</v>
      </c>
    </row>
    <row r="7" spans="1:3" ht="14.25" customHeight="1">
      <c r="A7" s="168" t="s">
        <v>112</v>
      </c>
      <c r="B7" s="195">
        <v>12</v>
      </c>
      <c r="C7" s="195">
        <v>2</v>
      </c>
    </row>
    <row r="8" spans="1:3" ht="14.25" customHeight="1">
      <c r="A8" s="168" t="s">
        <v>113</v>
      </c>
      <c r="B8" s="195">
        <v>18</v>
      </c>
      <c r="C8" s="195">
        <v>5</v>
      </c>
    </row>
    <row r="9" spans="1:3" ht="14.25" customHeight="1">
      <c r="A9" s="168" t="s">
        <v>114</v>
      </c>
      <c r="B9" s="195">
        <v>10</v>
      </c>
      <c r="C9" s="195">
        <v>1</v>
      </c>
    </row>
    <row r="10" spans="1:3" ht="14.25" customHeight="1">
      <c r="A10" s="169" t="s">
        <v>115</v>
      </c>
      <c r="B10" s="195">
        <v>16</v>
      </c>
      <c r="C10" s="195">
        <v>5</v>
      </c>
    </row>
    <row r="11" spans="1:3" ht="14.25" customHeight="1">
      <c r="A11" s="168" t="s">
        <v>116</v>
      </c>
      <c r="B11" s="195">
        <v>12</v>
      </c>
      <c r="C11" s="195">
        <v>2</v>
      </c>
    </row>
    <row r="12" spans="1:3" ht="14.25" customHeight="1">
      <c r="A12" s="168" t="s">
        <v>117</v>
      </c>
      <c r="B12" s="196">
        <v>16</v>
      </c>
      <c r="C12" s="196">
        <v>4</v>
      </c>
    </row>
    <row r="13" spans="1:3" ht="14.25" customHeight="1" thickBot="1">
      <c r="A13" s="170" t="s">
        <v>118</v>
      </c>
      <c r="B13" s="197">
        <v>9</v>
      </c>
      <c r="C13" s="197">
        <v>1</v>
      </c>
    </row>
    <row r="14" spans="1:3" ht="14.25" customHeight="1" thickBot="1" thickTop="1">
      <c r="A14" s="171" t="s">
        <v>119</v>
      </c>
      <c r="B14" s="193">
        <f>SUM(B4:B13)</f>
        <v>126</v>
      </c>
      <c r="C14" s="193">
        <f>SUM(C4:C13)</f>
        <v>30</v>
      </c>
    </row>
    <row r="15" ht="6" customHeight="1"/>
    <row r="16" spans="1:22" s="174" customFormat="1" ht="23.25" customHeight="1">
      <c r="A16" s="172" t="s">
        <v>1</v>
      </c>
      <c r="B16" s="173" t="s">
        <v>163</v>
      </c>
      <c r="C16" s="845" t="s">
        <v>164</v>
      </c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7"/>
    </row>
    <row r="17" spans="1:22" ht="14.25" customHeight="1">
      <c r="A17" s="175" t="s">
        <v>165</v>
      </c>
      <c r="B17" s="176">
        <v>8</v>
      </c>
      <c r="C17" s="176" t="s">
        <v>166</v>
      </c>
      <c r="D17" s="177">
        <v>54</v>
      </c>
      <c r="E17" s="177">
        <v>55</v>
      </c>
      <c r="F17" s="177">
        <v>56</v>
      </c>
      <c r="G17" s="177">
        <v>57</v>
      </c>
      <c r="H17" s="177">
        <v>58</v>
      </c>
      <c r="I17" s="177">
        <v>59</v>
      </c>
      <c r="J17" s="177">
        <v>60</v>
      </c>
      <c r="K17" s="177">
        <v>61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</row>
    <row r="18" spans="1:22" ht="14.25" customHeight="1">
      <c r="A18" s="175" t="s">
        <v>165</v>
      </c>
      <c r="B18" s="176">
        <v>2</v>
      </c>
      <c r="C18" s="176" t="s">
        <v>162</v>
      </c>
      <c r="D18" s="177">
        <v>28</v>
      </c>
      <c r="E18" s="177">
        <v>29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</row>
    <row r="19" spans="1:22" ht="14.25" customHeight="1">
      <c r="A19" s="175" t="s">
        <v>167</v>
      </c>
      <c r="B19" s="176">
        <v>12</v>
      </c>
      <c r="C19" s="176" t="s">
        <v>166</v>
      </c>
      <c r="D19" s="177">
        <v>62</v>
      </c>
      <c r="E19" s="177">
        <v>77</v>
      </c>
      <c r="F19" s="177">
        <v>78</v>
      </c>
      <c r="G19" s="177">
        <v>79</v>
      </c>
      <c r="H19" s="177">
        <v>80</v>
      </c>
      <c r="I19" s="177">
        <v>81</v>
      </c>
      <c r="J19" s="177">
        <v>82</v>
      </c>
      <c r="K19" s="177">
        <v>83</v>
      </c>
      <c r="L19" s="177">
        <v>84</v>
      </c>
      <c r="M19" s="177">
        <v>85</v>
      </c>
      <c r="N19" s="177">
        <v>86</v>
      </c>
      <c r="O19" s="177">
        <v>87</v>
      </c>
      <c r="P19" s="177"/>
      <c r="Q19" s="177"/>
      <c r="R19" s="177"/>
      <c r="S19" s="177"/>
      <c r="T19" s="177"/>
      <c r="U19" s="177"/>
      <c r="V19" s="177"/>
    </row>
    <row r="20" spans="1:22" ht="14.25" customHeight="1">
      <c r="A20" s="175" t="s">
        <v>168</v>
      </c>
      <c r="B20" s="176">
        <v>4</v>
      </c>
      <c r="C20" s="176" t="s">
        <v>162</v>
      </c>
      <c r="D20" s="177">
        <v>8</v>
      </c>
      <c r="E20" s="177">
        <v>9</v>
      </c>
      <c r="F20" s="177">
        <v>10</v>
      </c>
      <c r="G20" s="177">
        <v>30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</row>
    <row r="21" spans="1:22" ht="14.25" customHeight="1">
      <c r="A21" s="178" t="s">
        <v>169</v>
      </c>
      <c r="B21" s="179">
        <v>13</v>
      </c>
      <c r="C21" s="179" t="s">
        <v>166</v>
      </c>
      <c r="D21" s="180">
        <v>116</v>
      </c>
      <c r="E21" s="180">
        <v>117</v>
      </c>
      <c r="F21" s="180">
        <v>118</v>
      </c>
      <c r="G21" s="180">
        <v>119</v>
      </c>
      <c r="H21" s="180">
        <v>120</v>
      </c>
      <c r="I21" s="180">
        <v>121</v>
      </c>
      <c r="J21" s="180">
        <v>122</v>
      </c>
      <c r="K21" s="180">
        <v>123</v>
      </c>
      <c r="L21" s="180">
        <v>124</v>
      </c>
      <c r="M21" s="180">
        <v>125</v>
      </c>
      <c r="N21" s="180">
        <v>126</v>
      </c>
      <c r="O21" s="180">
        <v>127</v>
      </c>
      <c r="P21" s="180">
        <v>128</v>
      </c>
      <c r="Q21" s="180"/>
      <c r="R21" s="180"/>
      <c r="S21" s="180"/>
      <c r="T21" s="180"/>
      <c r="U21" s="180"/>
      <c r="V21" s="180"/>
    </row>
    <row r="22" spans="1:22" ht="14.25" customHeight="1">
      <c r="A22" s="178" t="s">
        <v>169</v>
      </c>
      <c r="B22" s="179">
        <v>4</v>
      </c>
      <c r="C22" s="179" t="s">
        <v>162</v>
      </c>
      <c r="D22" s="180">
        <v>12</v>
      </c>
      <c r="E22" s="180">
        <v>13</v>
      </c>
      <c r="F22" s="180">
        <v>14</v>
      </c>
      <c r="G22" s="180">
        <v>15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</row>
    <row r="23" spans="1:22" ht="14.25" customHeight="1">
      <c r="A23" s="181" t="s">
        <v>112</v>
      </c>
      <c r="B23" s="182">
        <v>12</v>
      </c>
      <c r="C23" s="182" t="s">
        <v>166</v>
      </c>
      <c r="D23" s="183">
        <v>10</v>
      </c>
      <c r="E23" s="183">
        <v>11</v>
      </c>
      <c r="F23" s="183">
        <v>12</v>
      </c>
      <c r="G23" s="183">
        <v>13</v>
      </c>
      <c r="H23" s="183">
        <v>14</v>
      </c>
      <c r="I23" s="183">
        <v>15</v>
      </c>
      <c r="J23" s="183">
        <v>16</v>
      </c>
      <c r="K23" s="183">
        <v>17</v>
      </c>
      <c r="L23" s="183">
        <v>18</v>
      </c>
      <c r="M23" s="183">
        <v>19</v>
      </c>
      <c r="N23" s="183">
        <v>20</v>
      </c>
      <c r="O23" s="183">
        <v>21</v>
      </c>
      <c r="P23" s="183"/>
      <c r="Q23" s="183"/>
      <c r="R23" s="183"/>
      <c r="S23" s="183"/>
      <c r="T23" s="183"/>
      <c r="U23" s="183"/>
      <c r="V23" s="183"/>
    </row>
    <row r="24" spans="1:22" ht="14.25" customHeight="1">
      <c r="A24" s="181" t="s">
        <v>112</v>
      </c>
      <c r="B24" s="182">
        <v>2</v>
      </c>
      <c r="C24" s="182" t="s">
        <v>162</v>
      </c>
      <c r="D24" s="183">
        <v>26</v>
      </c>
      <c r="E24" s="183">
        <v>27</v>
      </c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</row>
    <row r="25" spans="1:22" ht="14.25" customHeight="1">
      <c r="A25" s="184" t="s">
        <v>113</v>
      </c>
      <c r="B25" s="185">
        <v>18</v>
      </c>
      <c r="C25" s="185" t="s">
        <v>166</v>
      </c>
      <c r="D25" s="186">
        <v>88</v>
      </c>
      <c r="E25" s="186">
        <v>89</v>
      </c>
      <c r="F25" s="186">
        <v>90</v>
      </c>
      <c r="G25" s="186">
        <v>91</v>
      </c>
      <c r="H25" s="186">
        <v>92</v>
      </c>
      <c r="I25" s="186">
        <v>93</v>
      </c>
      <c r="J25" s="186">
        <v>94</v>
      </c>
      <c r="K25" s="186">
        <v>95</v>
      </c>
      <c r="L25" s="186">
        <v>96</v>
      </c>
      <c r="M25" s="186">
        <v>97</v>
      </c>
      <c r="N25" s="186">
        <v>98</v>
      </c>
      <c r="O25" s="186">
        <v>99</v>
      </c>
      <c r="P25" s="186">
        <v>100</v>
      </c>
      <c r="Q25" s="186">
        <v>101</v>
      </c>
      <c r="R25" s="186">
        <v>102</v>
      </c>
      <c r="S25" s="186">
        <v>103</v>
      </c>
      <c r="T25" s="186">
        <v>104</v>
      </c>
      <c r="U25" s="186">
        <v>105</v>
      </c>
      <c r="V25" s="186"/>
    </row>
    <row r="26" spans="1:22" ht="14.25" customHeight="1">
      <c r="A26" s="184" t="s">
        <v>113</v>
      </c>
      <c r="B26" s="185">
        <v>5</v>
      </c>
      <c r="C26" s="185" t="s">
        <v>162</v>
      </c>
      <c r="D26" s="186">
        <v>1</v>
      </c>
      <c r="E26" s="186">
        <v>2</v>
      </c>
      <c r="F26" s="186">
        <v>3</v>
      </c>
      <c r="G26" s="186">
        <v>4</v>
      </c>
      <c r="H26" s="186">
        <v>5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</row>
    <row r="27" spans="1:22" ht="14.25" customHeight="1">
      <c r="A27" s="181" t="s">
        <v>114</v>
      </c>
      <c r="B27" s="182">
        <v>10</v>
      </c>
      <c r="C27" s="182" t="s">
        <v>166</v>
      </c>
      <c r="D27" s="183">
        <v>106</v>
      </c>
      <c r="E27" s="183">
        <v>107</v>
      </c>
      <c r="F27" s="183">
        <v>108</v>
      </c>
      <c r="G27" s="183">
        <v>109</v>
      </c>
      <c r="H27" s="183">
        <v>110</v>
      </c>
      <c r="I27" s="183">
        <v>111</v>
      </c>
      <c r="J27" s="183">
        <v>112</v>
      </c>
      <c r="K27" s="183">
        <v>113</v>
      </c>
      <c r="L27" s="183">
        <v>114</v>
      </c>
      <c r="M27" s="183">
        <v>115</v>
      </c>
      <c r="N27" s="183"/>
      <c r="O27" s="183"/>
      <c r="P27" s="183"/>
      <c r="Q27" s="183"/>
      <c r="R27" s="183"/>
      <c r="S27" s="183"/>
      <c r="T27" s="183"/>
      <c r="U27" s="183"/>
      <c r="V27" s="183"/>
    </row>
    <row r="28" spans="1:22" ht="14.25" customHeight="1">
      <c r="A28" s="181" t="s">
        <v>114</v>
      </c>
      <c r="B28" s="182">
        <v>1</v>
      </c>
      <c r="C28" s="182" t="s">
        <v>162</v>
      </c>
      <c r="D28" s="183">
        <v>25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</row>
    <row r="29" spans="1:22" ht="14.25" customHeight="1">
      <c r="A29" s="184" t="s">
        <v>115</v>
      </c>
      <c r="B29" s="185">
        <v>16</v>
      </c>
      <c r="C29" s="185" t="s">
        <v>166</v>
      </c>
      <c r="D29" s="186">
        <v>22</v>
      </c>
      <c r="E29" s="186">
        <v>23</v>
      </c>
      <c r="F29" s="186">
        <v>24</v>
      </c>
      <c r="G29" s="186">
        <v>25</v>
      </c>
      <c r="H29" s="186">
        <v>26</v>
      </c>
      <c r="I29" s="186">
        <v>27</v>
      </c>
      <c r="J29" s="186">
        <v>28</v>
      </c>
      <c r="K29" s="186">
        <v>29</v>
      </c>
      <c r="L29" s="186">
        <v>30</v>
      </c>
      <c r="M29" s="186">
        <v>31</v>
      </c>
      <c r="N29" s="186">
        <v>32</v>
      </c>
      <c r="O29" s="186">
        <v>33</v>
      </c>
      <c r="P29" s="186">
        <v>34</v>
      </c>
      <c r="Q29" s="186">
        <v>35</v>
      </c>
      <c r="R29" s="186">
        <v>36</v>
      </c>
      <c r="S29" s="186">
        <v>37</v>
      </c>
      <c r="T29" s="186"/>
      <c r="U29" s="186"/>
      <c r="V29" s="186"/>
    </row>
    <row r="30" spans="1:22" ht="14.25" customHeight="1">
      <c r="A30" s="184" t="s">
        <v>115</v>
      </c>
      <c r="B30" s="185">
        <v>5</v>
      </c>
      <c r="C30" s="185" t="s">
        <v>162</v>
      </c>
      <c r="D30" s="186">
        <v>16</v>
      </c>
      <c r="E30" s="186">
        <v>17</v>
      </c>
      <c r="F30" s="186">
        <v>18</v>
      </c>
      <c r="G30" s="186">
        <v>19</v>
      </c>
      <c r="H30" s="186">
        <v>20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</row>
    <row r="31" spans="1:22" ht="14.25" customHeight="1">
      <c r="A31" s="181" t="s">
        <v>116</v>
      </c>
      <c r="B31" s="182">
        <v>12</v>
      </c>
      <c r="C31" s="182" t="s">
        <v>166</v>
      </c>
      <c r="D31" s="183">
        <v>65</v>
      </c>
      <c r="E31" s="183">
        <v>66</v>
      </c>
      <c r="F31" s="183">
        <v>67</v>
      </c>
      <c r="G31" s="183">
        <v>68</v>
      </c>
      <c r="H31" s="183">
        <v>69</v>
      </c>
      <c r="I31" s="183">
        <v>70</v>
      </c>
      <c r="J31" s="183">
        <v>71</v>
      </c>
      <c r="K31" s="183">
        <v>72</v>
      </c>
      <c r="L31" s="183">
        <v>73</v>
      </c>
      <c r="M31" s="183">
        <v>74</v>
      </c>
      <c r="N31" s="183">
        <v>75</v>
      </c>
      <c r="O31" s="183">
        <v>76</v>
      </c>
      <c r="P31" s="183">
        <v>77</v>
      </c>
      <c r="Q31" s="183">
        <v>78</v>
      </c>
      <c r="R31" s="183"/>
      <c r="S31" s="183"/>
      <c r="T31" s="183"/>
      <c r="U31" s="183"/>
      <c r="V31" s="183"/>
    </row>
    <row r="32" spans="1:22" ht="14.25" customHeight="1">
      <c r="A32" s="181" t="s">
        <v>116</v>
      </c>
      <c r="B32" s="182">
        <v>2</v>
      </c>
      <c r="C32" s="182" t="s">
        <v>162</v>
      </c>
      <c r="D32" s="183">
        <v>6</v>
      </c>
      <c r="E32" s="183">
        <v>7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</row>
    <row r="33" spans="1:22" ht="14.25" customHeight="1">
      <c r="A33" s="184" t="s">
        <v>117</v>
      </c>
      <c r="B33" s="185">
        <v>16</v>
      </c>
      <c r="C33" s="185" t="s">
        <v>166</v>
      </c>
      <c r="D33" s="186">
        <v>38</v>
      </c>
      <c r="E33" s="186">
        <v>39</v>
      </c>
      <c r="F33" s="186">
        <v>40</v>
      </c>
      <c r="G33" s="186">
        <v>41</v>
      </c>
      <c r="H33" s="186">
        <v>42</v>
      </c>
      <c r="I33" s="186">
        <v>43</v>
      </c>
      <c r="J33" s="186">
        <v>44</v>
      </c>
      <c r="K33" s="186">
        <v>45</v>
      </c>
      <c r="L33" s="186">
        <v>46</v>
      </c>
      <c r="M33" s="186">
        <v>47</v>
      </c>
      <c r="N33" s="186">
        <v>48</v>
      </c>
      <c r="O33" s="186">
        <v>49</v>
      </c>
      <c r="P33" s="186">
        <v>50</v>
      </c>
      <c r="Q33" s="186">
        <v>51</v>
      </c>
      <c r="R33" s="186">
        <v>52</v>
      </c>
      <c r="S33" s="186">
        <v>53</v>
      </c>
      <c r="T33" s="186"/>
      <c r="U33" s="186"/>
      <c r="V33" s="186"/>
    </row>
    <row r="34" spans="1:22" ht="14.25" customHeight="1">
      <c r="A34" s="184" t="s">
        <v>117</v>
      </c>
      <c r="B34" s="185">
        <v>4</v>
      </c>
      <c r="C34" s="185" t="s">
        <v>162</v>
      </c>
      <c r="D34" s="186">
        <v>21</v>
      </c>
      <c r="E34" s="186">
        <v>22</v>
      </c>
      <c r="F34" s="186">
        <v>23</v>
      </c>
      <c r="G34" s="186">
        <v>24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</row>
    <row r="35" spans="1:22" ht="14.25" customHeight="1">
      <c r="A35" s="181" t="s">
        <v>118</v>
      </c>
      <c r="B35" s="182">
        <v>9</v>
      </c>
      <c r="C35" s="182" t="s">
        <v>166</v>
      </c>
      <c r="D35" s="183">
        <v>1</v>
      </c>
      <c r="E35" s="183">
        <v>2</v>
      </c>
      <c r="F35" s="183">
        <v>3</v>
      </c>
      <c r="G35" s="183">
        <v>4</v>
      </c>
      <c r="H35" s="183">
        <v>5</v>
      </c>
      <c r="I35" s="183">
        <v>6</v>
      </c>
      <c r="J35" s="183">
        <v>7</v>
      </c>
      <c r="K35" s="183">
        <v>8</v>
      </c>
      <c r="L35" s="183">
        <v>9</v>
      </c>
      <c r="M35" s="183"/>
      <c r="N35" s="183"/>
      <c r="O35" s="183"/>
      <c r="P35" s="183"/>
      <c r="Q35" s="183"/>
      <c r="R35" s="183"/>
      <c r="S35" s="183"/>
      <c r="T35" s="183"/>
      <c r="U35" s="183"/>
      <c r="V35" s="183"/>
    </row>
    <row r="36" spans="1:22" ht="14.25" customHeight="1">
      <c r="A36" s="181" t="s">
        <v>118</v>
      </c>
      <c r="B36" s="182">
        <v>1</v>
      </c>
      <c r="C36" s="182" t="s">
        <v>162</v>
      </c>
      <c r="D36" s="183">
        <v>11</v>
      </c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</row>
    <row r="37" spans="1:22" ht="14.25" customHeight="1">
      <c r="A37" s="187" t="s">
        <v>170</v>
      </c>
      <c r="B37" s="188">
        <f>SUM(B17:B36)</f>
        <v>156</v>
      </c>
      <c r="C37" s="188">
        <f>C38+C39</f>
        <v>4050</v>
      </c>
      <c r="D37" s="189">
        <v>1</v>
      </c>
      <c r="E37" s="189">
        <v>2</v>
      </c>
      <c r="F37" s="189">
        <v>3</v>
      </c>
      <c r="G37" s="189">
        <v>4</v>
      </c>
      <c r="H37" s="189">
        <v>5</v>
      </c>
      <c r="I37" s="189">
        <v>6</v>
      </c>
      <c r="J37" s="189">
        <v>7</v>
      </c>
      <c r="K37" s="189">
        <v>8</v>
      </c>
      <c r="L37" s="189">
        <v>9</v>
      </c>
      <c r="M37" s="189">
        <v>10</v>
      </c>
      <c r="N37" s="189">
        <v>11</v>
      </c>
      <c r="O37" s="189">
        <v>12</v>
      </c>
      <c r="P37" s="189">
        <v>13</v>
      </c>
      <c r="Q37" s="189">
        <v>14</v>
      </c>
      <c r="R37" s="189">
        <v>15</v>
      </c>
      <c r="S37" s="189">
        <v>16</v>
      </c>
      <c r="T37" s="189">
        <v>17</v>
      </c>
      <c r="U37" s="189">
        <v>18</v>
      </c>
      <c r="V37" s="189">
        <v>19</v>
      </c>
    </row>
    <row r="38" spans="1:3" ht="14.25" customHeight="1">
      <c r="A38" s="190" t="s">
        <v>171</v>
      </c>
      <c r="B38" s="191">
        <f>B17+B19+B21+B23+B25+B27+B29+B31+B33+B35</f>
        <v>126</v>
      </c>
      <c r="C38" s="335">
        <f>25*B38</f>
        <v>3150</v>
      </c>
    </row>
    <row r="39" spans="1:3" ht="14.25" customHeight="1">
      <c r="A39" s="190" t="s">
        <v>172</v>
      </c>
      <c r="B39" s="192">
        <f>B20+B22+B24+B26+B28+B30+B32+B34+B36+B18</f>
        <v>30</v>
      </c>
      <c r="C39" s="335">
        <f>30*B39</f>
        <v>900</v>
      </c>
    </row>
    <row r="46" ht="33.75" customHeight="1"/>
    <row r="48" ht="6.75" customHeight="1"/>
    <row r="50" ht="6.75" customHeight="1"/>
    <row r="52" ht="6.75" customHeight="1"/>
    <row r="54" ht="6.75" customHeight="1"/>
    <row r="64" spans="21:22" ht="14.25" customHeight="1">
      <c r="U64" s="162"/>
      <c r="V64" s="163"/>
    </row>
  </sheetData>
  <sheetProtection/>
  <mergeCells count="2">
    <mergeCell ref="A1:V1"/>
    <mergeCell ref="C16:V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3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8.28125" style="0" customWidth="1"/>
    <col min="4" max="4" width="23.28125" style="0" customWidth="1"/>
    <col min="5" max="9" width="4.00390625" style="11" customWidth="1"/>
    <col min="10" max="10" width="28.57421875" style="58" customWidth="1"/>
    <col min="11" max="11" width="4.57421875" style="0" customWidth="1"/>
    <col min="12" max="12" width="5.7109375" style="0" customWidth="1"/>
    <col min="13" max="13" width="5.28125" style="12" customWidth="1"/>
    <col min="14" max="14" width="19.421875" style="0" customWidth="1"/>
    <col min="15" max="15" width="28.8515625" style="0" customWidth="1"/>
    <col min="16" max="16" width="11.28125" style="0" bestFit="1" customWidth="1"/>
    <col min="17" max="17" width="23.28125" style="410" customWidth="1"/>
    <col min="18" max="18" width="13.28125" style="0" customWidth="1"/>
    <col min="45" max="16384" width="9.140625" style="1" customWidth="1"/>
  </cols>
  <sheetData>
    <row r="1" spans="1:25" s="18" customFormat="1" ht="22.5" customHeight="1">
      <c r="A1" s="698" t="s">
        <v>246</v>
      </c>
      <c r="B1" s="699"/>
      <c r="C1" s="699"/>
      <c r="D1" s="700"/>
      <c r="E1" s="701" t="s">
        <v>85</v>
      </c>
      <c r="F1" s="702"/>
      <c r="G1" s="702"/>
      <c r="H1" s="702"/>
      <c r="I1" s="702"/>
      <c r="J1" s="703"/>
      <c r="K1" s="459"/>
      <c r="L1" s="704" t="s">
        <v>2</v>
      </c>
      <c r="M1" s="705"/>
      <c r="N1" s="460"/>
      <c r="O1" s="460" t="s">
        <v>3</v>
      </c>
      <c r="P1" s="706"/>
      <c r="Q1" s="707"/>
      <c r="R1" s="688" t="s">
        <v>61</v>
      </c>
      <c r="S1" s="14"/>
      <c r="T1" s="14"/>
      <c r="U1" s="14"/>
      <c r="V1" s="14"/>
      <c r="W1" s="14"/>
      <c r="X1" s="14"/>
      <c r="Y1" s="14"/>
    </row>
    <row r="2" spans="1:25" s="18" customFormat="1" ht="48" customHeight="1" thickBot="1">
      <c r="A2" s="461" t="s">
        <v>4</v>
      </c>
      <c r="B2" s="462" t="s">
        <v>5</v>
      </c>
      <c r="C2" s="462" t="s">
        <v>59</v>
      </c>
      <c r="D2" s="462" t="s">
        <v>6</v>
      </c>
      <c r="E2" s="463" t="s">
        <v>82</v>
      </c>
      <c r="F2" s="463" t="s">
        <v>83</v>
      </c>
      <c r="G2" s="463" t="s">
        <v>245</v>
      </c>
      <c r="H2" s="463" t="s">
        <v>244</v>
      </c>
      <c r="I2" s="463" t="s">
        <v>84</v>
      </c>
      <c r="J2" s="464" t="s">
        <v>247</v>
      </c>
      <c r="K2" s="462" t="s">
        <v>81</v>
      </c>
      <c r="L2" s="465" t="s">
        <v>7</v>
      </c>
      <c r="M2" s="465" t="s">
        <v>8</v>
      </c>
      <c r="N2" s="462" t="s">
        <v>9</v>
      </c>
      <c r="O2" s="466" t="s">
        <v>10</v>
      </c>
      <c r="P2" s="467" t="s">
        <v>248</v>
      </c>
      <c r="Q2" s="468" t="s">
        <v>11</v>
      </c>
      <c r="R2" s="689"/>
      <c r="S2" s="14"/>
      <c r="T2" s="14"/>
      <c r="U2" s="14"/>
      <c r="V2" s="14"/>
      <c r="W2" s="14"/>
      <c r="X2" s="14"/>
      <c r="Y2" s="14"/>
    </row>
    <row r="3" spans="1:26" s="4" customFormat="1" ht="15.75" customHeight="1">
      <c r="A3" s="469"/>
      <c r="B3" s="470"/>
      <c r="C3" s="470"/>
      <c r="D3" s="471"/>
      <c r="E3" s="472"/>
      <c r="F3" s="473"/>
      <c r="G3" s="473"/>
      <c r="H3" s="473"/>
      <c r="I3" s="473"/>
      <c r="J3" s="473"/>
      <c r="K3" s="474"/>
      <c r="L3" s="473"/>
      <c r="M3" s="475"/>
      <c r="N3" s="475"/>
      <c r="O3" s="476"/>
      <c r="P3" s="477"/>
      <c r="Q3" s="478"/>
      <c r="R3" s="479"/>
      <c r="S3" s="480"/>
      <c r="T3"/>
      <c r="U3"/>
      <c r="V3"/>
      <c r="W3"/>
      <c r="X3"/>
      <c r="Y3"/>
      <c r="Z3"/>
    </row>
    <row r="4" spans="1:25" s="4" customFormat="1" ht="18" customHeight="1">
      <c r="A4" s="88">
        <v>6</v>
      </c>
      <c r="B4" s="357">
        <v>43254</v>
      </c>
      <c r="C4" s="357" t="s">
        <v>56</v>
      </c>
      <c r="D4" s="89" t="s">
        <v>224</v>
      </c>
      <c r="E4" s="481">
        <v>1</v>
      </c>
      <c r="F4" s="482">
        <v>1</v>
      </c>
      <c r="G4" s="482" t="s">
        <v>223</v>
      </c>
      <c r="H4" s="482">
        <v>1</v>
      </c>
      <c r="I4" s="482">
        <v>1</v>
      </c>
      <c r="J4" s="483" t="s">
        <v>249</v>
      </c>
      <c r="K4" s="57">
        <v>1</v>
      </c>
      <c r="L4" s="93" t="s">
        <v>19</v>
      </c>
      <c r="M4" s="137" t="s">
        <v>22</v>
      </c>
      <c r="N4" s="494" t="s">
        <v>250</v>
      </c>
      <c r="O4" s="451" t="s">
        <v>236</v>
      </c>
      <c r="P4" s="448" t="s">
        <v>251</v>
      </c>
      <c r="Q4" s="369" t="s">
        <v>20</v>
      </c>
      <c r="R4" s="370" t="s">
        <v>0</v>
      </c>
      <c r="S4"/>
      <c r="T4"/>
      <c r="U4"/>
      <c r="V4"/>
      <c r="W4"/>
      <c r="X4"/>
      <c r="Y4"/>
    </row>
    <row r="5" spans="1:25" s="4" customFormat="1" ht="18" customHeight="1">
      <c r="A5" s="88">
        <v>7</v>
      </c>
      <c r="B5" s="357">
        <v>43261</v>
      </c>
      <c r="C5" s="357" t="s">
        <v>56</v>
      </c>
      <c r="D5" s="89" t="s">
        <v>18</v>
      </c>
      <c r="E5" s="481">
        <v>1</v>
      </c>
      <c r="F5" s="482" t="s">
        <v>223</v>
      </c>
      <c r="G5" s="482" t="s">
        <v>223</v>
      </c>
      <c r="H5" s="482">
        <v>1</v>
      </c>
      <c r="I5" s="482">
        <v>1</v>
      </c>
      <c r="J5" s="483" t="s">
        <v>252</v>
      </c>
      <c r="K5" s="57">
        <v>1</v>
      </c>
      <c r="L5" s="93" t="s">
        <v>19</v>
      </c>
      <c r="M5" s="137" t="s">
        <v>22</v>
      </c>
      <c r="N5" s="494" t="s">
        <v>253</v>
      </c>
      <c r="O5" s="451" t="s">
        <v>236</v>
      </c>
      <c r="P5" s="448" t="s">
        <v>254</v>
      </c>
      <c r="Q5" s="367" t="s">
        <v>17</v>
      </c>
      <c r="R5" s="361" t="s">
        <v>60</v>
      </c>
      <c r="S5"/>
      <c r="T5"/>
      <c r="U5"/>
      <c r="V5"/>
      <c r="W5"/>
      <c r="X5"/>
      <c r="Y5"/>
    </row>
    <row r="6" spans="1:25" s="4" customFormat="1" ht="18" customHeight="1">
      <c r="A6" s="88">
        <v>9</v>
      </c>
      <c r="B6" s="357">
        <v>43268</v>
      </c>
      <c r="C6" s="357" t="s">
        <v>56</v>
      </c>
      <c r="D6" s="89" t="s">
        <v>243</v>
      </c>
      <c r="E6" s="481"/>
      <c r="F6" s="484">
        <v>1</v>
      </c>
      <c r="G6" s="484">
        <v>1</v>
      </c>
      <c r="H6" s="485">
        <v>1</v>
      </c>
      <c r="I6" s="482"/>
      <c r="J6" s="483" t="s">
        <v>255</v>
      </c>
      <c r="K6" s="57">
        <v>1</v>
      </c>
      <c r="L6" s="93" t="s">
        <v>19</v>
      </c>
      <c r="M6" s="137" t="s">
        <v>225</v>
      </c>
      <c r="N6" s="494" t="s">
        <v>256</v>
      </c>
      <c r="O6" s="452" t="s">
        <v>238</v>
      </c>
      <c r="P6" s="448" t="s">
        <v>257</v>
      </c>
      <c r="Q6" s="371" t="s">
        <v>23</v>
      </c>
      <c r="R6" s="370" t="s">
        <v>258</v>
      </c>
      <c r="S6"/>
      <c r="T6"/>
      <c r="U6"/>
      <c r="V6"/>
      <c r="W6"/>
      <c r="X6"/>
      <c r="Y6"/>
    </row>
    <row r="7" spans="1:25" s="4" customFormat="1" ht="18" customHeight="1">
      <c r="A7" s="88">
        <v>10</v>
      </c>
      <c r="B7" s="372">
        <v>43275</v>
      </c>
      <c r="C7" s="357" t="s">
        <v>56</v>
      </c>
      <c r="D7" s="89" t="s">
        <v>24</v>
      </c>
      <c r="E7" s="481">
        <v>1</v>
      </c>
      <c r="F7" s="482">
        <v>1</v>
      </c>
      <c r="G7" s="482" t="s">
        <v>223</v>
      </c>
      <c r="H7" s="482">
        <v>1</v>
      </c>
      <c r="I7" s="482">
        <v>1</v>
      </c>
      <c r="J7" s="483" t="s">
        <v>249</v>
      </c>
      <c r="K7" s="57">
        <v>1</v>
      </c>
      <c r="L7" s="93" t="s">
        <v>19</v>
      </c>
      <c r="M7" s="137" t="s">
        <v>22</v>
      </c>
      <c r="N7" s="494" t="s">
        <v>250</v>
      </c>
      <c r="O7" s="451" t="s">
        <v>236</v>
      </c>
      <c r="P7" s="448" t="s">
        <v>251</v>
      </c>
      <c r="Q7" s="369" t="s">
        <v>20</v>
      </c>
      <c r="R7" s="370" t="s">
        <v>0</v>
      </c>
      <c r="S7"/>
      <c r="T7"/>
      <c r="U7"/>
      <c r="V7"/>
      <c r="W7"/>
      <c r="X7"/>
      <c r="Y7"/>
    </row>
    <row r="8" spans="1:25" s="4" customFormat="1" ht="18" customHeight="1">
      <c r="A8" s="88">
        <v>12</v>
      </c>
      <c r="B8" s="372">
        <v>43282</v>
      </c>
      <c r="C8" s="357" t="s">
        <v>56</v>
      </c>
      <c r="D8" s="89" t="s">
        <v>242</v>
      </c>
      <c r="E8" s="481"/>
      <c r="F8" s="484">
        <v>1</v>
      </c>
      <c r="G8" s="484">
        <v>1</v>
      </c>
      <c r="H8" s="485">
        <v>1</v>
      </c>
      <c r="I8" s="486"/>
      <c r="J8" s="483" t="s">
        <v>123</v>
      </c>
      <c r="K8" s="56">
        <v>1</v>
      </c>
      <c r="L8" s="93" t="s">
        <v>19</v>
      </c>
      <c r="M8" s="137" t="s">
        <v>225</v>
      </c>
      <c r="N8" s="494" t="s">
        <v>256</v>
      </c>
      <c r="O8" s="452" t="s">
        <v>238</v>
      </c>
      <c r="P8" s="448" t="s">
        <v>257</v>
      </c>
      <c r="Q8" s="371" t="s">
        <v>23</v>
      </c>
      <c r="R8" s="370" t="s">
        <v>258</v>
      </c>
      <c r="S8"/>
      <c r="T8"/>
      <c r="U8"/>
      <c r="V8"/>
      <c r="W8"/>
      <c r="X8"/>
      <c r="Y8"/>
    </row>
    <row r="9" spans="1:25" s="4" customFormat="1" ht="18" customHeight="1">
      <c r="A9" s="88">
        <v>13</v>
      </c>
      <c r="B9" s="372">
        <v>43289</v>
      </c>
      <c r="C9" s="357" t="s">
        <v>56</v>
      </c>
      <c r="D9" s="89" t="s">
        <v>241</v>
      </c>
      <c r="E9" s="481">
        <v>1</v>
      </c>
      <c r="F9" s="482">
        <v>1</v>
      </c>
      <c r="G9" s="482" t="s">
        <v>223</v>
      </c>
      <c r="H9" s="482">
        <v>1</v>
      </c>
      <c r="I9" s="482">
        <v>1</v>
      </c>
      <c r="J9" s="483" t="s">
        <v>249</v>
      </c>
      <c r="K9" s="56">
        <v>1</v>
      </c>
      <c r="L9" s="93" t="s">
        <v>19</v>
      </c>
      <c r="M9" s="137" t="s">
        <v>225</v>
      </c>
      <c r="N9" s="494" t="s">
        <v>256</v>
      </c>
      <c r="O9" s="452" t="s">
        <v>240</v>
      </c>
      <c r="P9" s="448" t="s">
        <v>259</v>
      </c>
      <c r="Q9" s="369" t="s">
        <v>20</v>
      </c>
      <c r="R9" s="370" t="s">
        <v>0</v>
      </c>
      <c r="S9"/>
      <c r="T9"/>
      <c r="U9"/>
      <c r="V9"/>
      <c r="W9"/>
      <c r="X9"/>
      <c r="Y9"/>
    </row>
    <row r="10" spans="1:25" s="4" customFormat="1" ht="18" customHeight="1">
      <c r="A10" s="88">
        <v>15</v>
      </c>
      <c r="B10" s="372">
        <v>43296</v>
      </c>
      <c r="C10" s="357" t="s">
        <v>56</v>
      </c>
      <c r="D10" s="89" t="s">
        <v>239</v>
      </c>
      <c r="E10" s="481"/>
      <c r="F10" s="484">
        <v>1</v>
      </c>
      <c r="G10" s="484">
        <v>1</v>
      </c>
      <c r="H10" s="485">
        <v>1</v>
      </c>
      <c r="I10" s="486"/>
      <c r="J10" s="483" t="s">
        <v>255</v>
      </c>
      <c r="K10" s="56">
        <v>1</v>
      </c>
      <c r="L10" s="93" t="s">
        <v>19</v>
      </c>
      <c r="M10" s="137" t="s">
        <v>225</v>
      </c>
      <c r="N10" s="494" t="s">
        <v>256</v>
      </c>
      <c r="O10" s="452" t="s">
        <v>238</v>
      </c>
      <c r="P10" s="448" t="s">
        <v>257</v>
      </c>
      <c r="Q10" s="371" t="s">
        <v>23</v>
      </c>
      <c r="R10" s="370" t="s">
        <v>258</v>
      </c>
      <c r="S10"/>
      <c r="T10"/>
      <c r="U10"/>
      <c r="V10"/>
      <c r="W10"/>
      <c r="X10"/>
      <c r="Y10"/>
    </row>
    <row r="11" spans="1:25" s="4" customFormat="1" ht="18" customHeight="1">
      <c r="A11" s="88">
        <v>16</v>
      </c>
      <c r="B11" s="372">
        <v>43303</v>
      </c>
      <c r="C11" s="357" t="s">
        <v>56</v>
      </c>
      <c r="D11" s="89" t="s">
        <v>27</v>
      </c>
      <c r="E11" s="481">
        <v>1</v>
      </c>
      <c r="F11" s="482">
        <v>1</v>
      </c>
      <c r="G11" s="482" t="s">
        <v>223</v>
      </c>
      <c r="H11" s="482">
        <v>1</v>
      </c>
      <c r="I11" s="482">
        <v>1</v>
      </c>
      <c r="J11" s="483" t="s">
        <v>249</v>
      </c>
      <c r="K11" s="56">
        <v>1</v>
      </c>
      <c r="L11" s="93" t="s">
        <v>19</v>
      </c>
      <c r="M11" s="137" t="s">
        <v>22</v>
      </c>
      <c r="N11" s="494" t="s">
        <v>250</v>
      </c>
      <c r="O11" s="451" t="s">
        <v>236</v>
      </c>
      <c r="P11" s="448" t="s">
        <v>251</v>
      </c>
      <c r="Q11" s="369" t="s">
        <v>20</v>
      </c>
      <c r="R11" s="370" t="s">
        <v>0</v>
      </c>
      <c r="S11"/>
      <c r="T11"/>
      <c r="U11"/>
      <c r="V11"/>
      <c r="W11"/>
      <c r="X11"/>
      <c r="Y11"/>
    </row>
    <row r="12" spans="1:25" s="4" customFormat="1" ht="18" customHeight="1" thickBot="1">
      <c r="A12" s="88">
        <v>17</v>
      </c>
      <c r="B12" s="372">
        <v>43309</v>
      </c>
      <c r="C12" s="357" t="s">
        <v>57</v>
      </c>
      <c r="D12" s="89" t="s">
        <v>28</v>
      </c>
      <c r="E12" s="487"/>
      <c r="F12" s="484">
        <v>1</v>
      </c>
      <c r="G12" s="484">
        <v>1</v>
      </c>
      <c r="H12" s="485">
        <v>1</v>
      </c>
      <c r="I12" s="488"/>
      <c r="J12" s="483" t="s">
        <v>255</v>
      </c>
      <c r="K12" s="376" t="s">
        <v>223</v>
      </c>
      <c r="L12" s="377" t="s">
        <v>19</v>
      </c>
      <c r="M12" s="378" t="s">
        <v>225</v>
      </c>
      <c r="N12" s="495" t="s">
        <v>29</v>
      </c>
      <c r="O12" s="450" t="s">
        <v>235</v>
      </c>
      <c r="P12" s="448" t="s">
        <v>260</v>
      </c>
      <c r="Q12" s="379" t="s">
        <v>30</v>
      </c>
      <c r="R12" s="370" t="s">
        <v>234</v>
      </c>
      <c r="S12"/>
      <c r="T12"/>
      <c r="U12"/>
      <c r="V12"/>
      <c r="W12"/>
      <c r="X12"/>
      <c r="Y12"/>
    </row>
    <row r="13" spans="1:44" ht="27.75" customHeight="1" thickBot="1">
      <c r="A13" s="690" t="s">
        <v>106</v>
      </c>
      <c r="B13" s="691"/>
      <c r="C13" s="691"/>
      <c r="D13" s="692"/>
      <c r="E13" s="489">
        <f>SUM(E3:E12)</f>
        <v>5</v>
      </c>
      <c r="F13" s="489">
        <f>SUM(F3:F12)</f>
        <v>8</v>
      </c>
      <c r="G13" s="489">
        <f>SUM(G8:G12)</f>
        <v>3</v>
      </c>
      <c r="H13" s="489">
        <f>SUM(H7:H12)</f>
        <v>6</v>
      </c>
      <c r="I13" s="489">
        <f>SUM(I7:I12)</f>
        <v>3</v>
      </c>
      <c r="J13" s="490" t="s">
        <v>261</v>
      </c>
      <c r="K13" s="489">
        <f>SUM(K3:K12)</f>
        <v>8</v>
      </c>
      <c r="L13" s="693" t="s">
        <v>108</v>
      </c>
      <c r="M13" s="694"/>
      <c r="N13" s="694"/>
      <c r="O13" s="490"/>
      <c r="P13" s="491"/>
      <c r="Q13" s="492"/>
      <c r="R13" s="49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ht="12.75"/>
    <row r="15" spans="1:17" s="16" customFormat="1" ht="15">
      <c r="A15" s="15"/>
      <c r="B15" s="15"/>
      <c r="D15" s="709" t="s">
        <v>63</v>
      </c>
      <c r="E15" s="709"/>
      <c r="F15" s="709"/>
      <c r="G15" s="17"/>
      <c r="H15" s="695" t="s">
        <v>68</v>
      </c>
      <c r="I15" s="695"/>
      <c r="J15" s="695"/>
      <c r="K15" s="695"/>
      <c r="L15" s="695"/>
      <c r="M15" s="13"/>
      <c r="N15" s="695" t="s">
        <v>68</v>
      </c>
      <c r="O15" s="695"/>
      <c r="P15" s="695"/>
      <c r="Q15" s="13"/>
    </row>
    <row r="16" spans="1:17" s="16" customFormat="1" ht="14.25">
      <c r="A16" s="15"/>
      <c r="B16" s="15"/>
      <c r="D16" s="710" t="s">
        <v>72</v>
      </c>
      <c r="E16" s="710"/>
      <c r="F16" s="710"/>
      <c r="G16" s="17"/>
      <c r="H16" s="696" t="s">
        <v>77</v>
      </c>
      <c r="I16" s="696"/>
      <c r="J16" s="696"/>
      <c r="K16" s="696"/>
      <c r="L16" s="696"/>
      <c r="M16" s="13"/>
      <c r="N16" s="697" t="s">
        <v>74</v>
      </c>
      <c r="O16" s="697"/>
      <c r="P16" s="697"/>
      <c r="Q16" s="13"/>
    </row>
    <row r="17" spans="1:17" s="16" customFormat="1" ht="14.25">
      <c r="A17" s="15"/>
      <c r="B17" s="15"/>
      <c r="C17" s="15"/>
      <c r="D17" s="710" t="s">
        <v>64</v>
      </c>
      <c r="E17" s="710"/>
      <c r="F17" s="710"/>
      <c r="G17" s="17"/>
      <c r="H17" s="696" t="s">
        <v>78</v>
      </c>
      <c r="I17" s="696"/>
      <c r="J17" s="696"/>
      <c r="K17" s="696"/>
      <c r="L17" s="696"/>
      <c r="M17" s="13"/>
      <c r="N17" s="697" t="s">
        <v>75</v>
      </c>
      <c r="O17" s="697"/>
      <c r="P17" s="697"/>
      <c r="Q17" s="13"/>
    </row>
    <row r="18" spans="1:17" s="16" customFormat="1" ht="14.25">
      <c r="A18" s="15"/>
      <c r="B18" s="15"/>
      <c r="C18" s="15"/>
      <c r="D18" s="710" t="s">
        <v>65</v>
      </c>
      <c r="E18" s="710"/>
      <c r="F18" s="710"/>
      <c r="G18" s="17"/>
      <c r="H18" s="696" t="s">
        <v>79</v>
      </c>
      <c r="I18" s="696"/>
      <c r="J18" s="696"/>
      <c r="K18" s="696"/>
      <c r="L18" s="696"/>
      <c r="M18" s="13"/>
      <c r="N18" s="696" t="s">
        <v>76</v>
      </c>
      <c r="O18" s="696"/>
      <c r="P18" s="696"/>
      <c r="Q18" s="13"/>
    </row>
    <row r="19" spans="1:17" s="16" customFormat="1" ht="14.25">
      <c r="A19" s="20"/>
      <c r="B19" s="20"/>
      <c r="C19" s="15"/>
      <c r="D19" s="710" t="s">
        <v>66</v>
      </c>
      <c r="E19" s="710"/>
      <c r="F19" s="710"/>
      <c r="G19" s="17"/>
      <c r="H19" s="697" t="s">
        <v>67</v>
      </c>
      <c r="I19" s="697"/>
      <c r="J19" s="697"/>
      <c r="K19" s="697"/>
      <c r="L19" s="697"/>
      <c r="M19" s="13"/>
      <c r="N19" s="13"/>
      <c r="O19" s="13"/>
      <c r="P19" s="13"/>
      <c r="Q19" s="13"/>
    </row>
    <row r="20" spans="1:17" s="16" customFormat="1" ht="14.25">
      <c r="A20" s="20"/>
      <c r="B20" s="21"/>
      <c r="C20" s="15"/>
      <c r="D20" s="710" t="s">
        <v>71</v>
      </c>
      <c r="E20" s="710"/>
      <c r="F20" s="710"/>
      <c r="G20" s="17"/>
      <c r="H20" s="696" t="s">
        <v>73</v>
      </c>
      <c r="I20" s="696"/>
      <c r="J20" s="696"/>
      <c r="K20" s="696"/>
      <c r="L20" s="696"/>
      <c r="M20" s="13"/>
      <c r="N20" s="13"/>
      <c r="O20" s="13"/>
      <c r="P20" s="13"/>
      <c r="Q20" s="13"/>
    </row>
    <row r="21" spans="1:17" s="21" customFormat="1" ht="14.25">
      <c r="A21" s="59"/>
      <c r="B21" s="59"/>
      <c r="C21" s="20"/>
      <c r="E21" s="22"/>
      <c r="F21" s="22"/>
      <c r="G21" s="23"/>
      <c r="H21" s="697" t="s">
        <v>107</v>
      </c>
      <c r="I21" s="697"/>
      <c r="J21" s="697"/>
      <c r="K21" s="697"/>
      <c r="L21" s="697"/>
      <c r="M21" s="24"/>
      <c r="N21" s="24"/>
      <c r="O21" s="24"/>
      <c r="P21" s="24"/>
      <c r="Q21" s="24"/>
    </row>
    <row r="22" spans="1:17" s="61" customFormat="1" ht="14.25">
      <c r="A22" s="59"/>
      <c r="B22" s="59"/>
      <c r="C22" s="60"/>
      <c r="E22" s="22"/>
      <c r="F22" s="22"/>
      <c r="G22" s="62"/>
      <c r="H22" s="66"/>
      <c r="I22" s="66"/>
      <c r="J22" s="66"/>
      <c r="K22" s="66"/>
      <c r="L22" s="66"/>
      <c r="M22" s="63"/>
      <c r="N22" s="63"/>
      <c r="O22" s="63"/>
      <c r="P22" s="63"/>
      <c r="Q22" s="63"/>
    </row>
    <row r="23" spans="1:17" s="61" customFormat="1" ht="23.25" customHeight="1">
      <c r="A23" s="708" t="s">
        <v>126</v>
      </c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08"/>
      <c r="Q23" s="63"/>
    </row>
    <row r="24" spans="1:17" s="64" customFormat="1" ht="8.2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s="64" customFormat="1" ht="45" customHeight="1">
      <c r="A25" s="708" t="s">
        <v>124</v>
      </c>
      <c r="B25" s="708"/>
      <c r="C25" s="708"/>
      <c r="D25" s="708"/>
      <c r="E25" s="708"/>
      <c r="F25" s="708"/>
      <c r="G25" s="708"/>
      <c r="H25" s="708"/>
      <c r="I25" s="708"/>
      <c r="J25" s="426"/>
      <c r="K25" s="426"/>
      <c r="L25" s="426"/>
      <c r="M25" s="426"/>
      <c r="N25" s="426"/>
      <c r="O25" s="426"/>
      <c r="P25" s="426"/>
      <c r="Q25" s="426"/>
    </row>
    <row r="26" spans="1:17" s="64" customFormat="1" ht="9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1:17" s="64" customFormat="1" ht="57" customHeight="1">
      <c r="A27" s="708" t="s">
        <v>69</v>
      </c>
      <c r="B27" s="708"/>
      <c r="C27" s="708"/>
      <c r="D27" s="708"/>
      <c r="E27" s="708"/>
      <c r="F27" s="708"/>
      <c r="G27" s="708"/>
      <c r="H27" s="708"/>
      <c r="I27" s="708"/>
      <c r="J27" s="426"/>
      <c r="K27" s="426"/>
      <c r="L27" s="426"/>
      <c r="M27" s="426"/>
      <c r="N27" s="426"/>
      <c r="O27" s="426"/>
      <c r="P27" s="426"/>
      <c r="Q27" s="426"/>
    </row>
    <row r="28" spans="1:17" s="64" customFormat="1" ht="10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s="64" customFormat="1" ht="23.25" customHeight="1">
      <c r="A29" s="65" t="s">
        <v>70</v>
      </c>
      <c r="B29" s="65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</row>
    <row r="30" spans="1:17" s="64" customFormat="1" ht="12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s="64" customFormat="1" ht="23.25" customHeight="1">
      <c r="A31" s="65" t="s">
        <v>125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</sheetData>
  <sheetProtection/>
  <mergeCells count="27">
    <mergeCell ref="A25:I25"/>
    <mergeCell ref="A27:I27"/>
    <mergeCell ref="D15:F15"/>
    <mergeCell ref="D16:F16"/>
    <mergeCell ref="D17:F17"/>
    <mergeCell ref="D18:F18"/>
    <mergeCell ref="D19:F19"/>
    <mergeCell ref="D20:F20"/>
    <mergeCell ref="H19:L19"/>
    <mergeCell ref="H20:L20"/>
    <mergeCell ref="P1:Q1"/>
    <mergeCell ref="H21:L21"/>
    <mergeCell ref="A23:P23"/>
    <mergeCell ref="H17:L17"/>
    <mergeCell ref="N17:P17"/>
    <mergeCell ref="H18:L18"/>
    <mergeCell ref="N18:P18"/>
    <mergeCell ref="R1:R2"/>
    <mergeCell ref="A13:D13"/>
    <mergeCell ref="L13:N13"/>
    <mergeCell ref="H15:L15"/>
    <mergeCell ref="N15:P15"/>
    <mergeCell ref="H16:L16"/>
    <mergeCell ref="N16:P16"/>
    <mergeCell ref="A1:D1"/>
    <mergeCell ref="E1:J1"/>
    <mergeCell ref="L1:M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72" r:id="rId3"/>
  <headerFooter>
    <oddHeader>&amp;C&amp;F / &amp;A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9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F16" sqref="F16"/>
    </sheetView>
  </sheetViews>
  <sheetFormatPr defaultColWidth="31.140625" defaultRowHeight="12.75"/>
  <cols>
    <col min="1" max="1" width="31.421875" style="0" customWidth="1"/>
    <col min="2" max="3" width="8.57421875" style="0" customWidth="1"/>
    <col min="4" max="4" width="7.00390625" style="0" customWidth="1"/>
    <col min="5" max="7" width="8.57421875" style="0" customWidth="1"/>
    <col min="8" max="9" width="14.421875" style="0" customWidth="1"/>
    <col min="10" max="12" width="10.28125" style="142" customWidth="1"/>
    <col min="13" max="13" width="5.57421875" style="0" customWidth="1"/>
    <col min="14" max="14" width="6.8515625" style="0" customWidth="1"/>
  </cols>
  <sheetData>
    <row r="1" spans="1:12" ht="51.75" customHeight="1" thickBot="1">
      <c r="A1" s="74" t="s">
        <v>131</v>
      </c>
      <c r="B1" s="82" t="s">
        <v>149</v>
      </c>
      <c r="C1" s="70" t="s">
        <v>130</v>
      </c>
      <c r="D1" s="83" t="s">
        <v>150</v>
      </c>
      <c r="E1" s="95" t="s">
        <v>145</v>
      </c>
      <c r="F1" s="97" t="s">
        <v>146</v>
      </c>
      <c r="G1" s="332" t="s">
        <v>147</v>
      </c>
      <c r="H1" s="714" t="s">
        <v>129</v>
      </c>
      <c r="I1" s="715"/>
      <c r="J1" s="711" t="s">
        <v>158</v>
      </c>
      <c r="K1" s="712"/>
      <c r="L1" s="713"/>
    </row>
    <row r="2" spans="1:12" ht="27" customHeight="1" thickBot="1">
      <c r="A2" s="75" t="s">
        <v>127</v>
      </c>
      <c r="B2" s="68"/>
      <c r="C2" s="69">
        <v>25</v>
      </c>
      <c r="D2" s="94">
        <v>30</v>
      </c>
      <c r="E2" s="96"/>
      <c r="F2" s="96"/>
      <c r="G2" s="96">
        <v>25</v>
      </c>
      <c r="H2" s="114" t="s">
        <v>0</v>
      </c>
      <c r="I2" s="148" t="s">
        <v>121</v>
      </c>
      <c r="J2" s="149" t="s">
        <v>0</v>
      </c>
      <c r="K2" s="150" t="s">
        <v>121</v>
      </c>
      <c r="L2" s="528" t="s">
        <v>147</v>
      </c>
    </row>
    <row r="3" spans="1:12" ht="32.25" customHeight="1" thickTop="1">
      <c r="A3" s="76" t="s">
        <v>109</v>
      </c>
      <c r="B3" s="128">
        <v>15</v>
      </c>
      <c r="C3" s="115">
        <v>335</v>
      </c>
      <c r="D3" s="117">
        <v>110</v>
      </c>
      <c r="E3" s="124">
        <v>67</v>
      </c>
      <c r="F3" s="124">
        <v>37</v>
      </c>
      <c r="G3" s="140">
        <v>245</v>
      </c>
      <c r="H3" s="141">
        <f aca="true" t="shared" si="0" ref="H3:H12">C3/$C$2</f>
        <v>13.4</v>
      </c>
      <c r="I3" s="67">
        <f aca="true" t="shared" si="1" ref="I3:I12">D3/$D$2</f>
        <v>3.6666666666666665</v>
      </c>
      <c r="J3" s="143">
        <v>12</v>
      </c>
      <c r="K3" s="143">
        <v>4</v>
      </c>
      <c r="L3" s="529">
        <v>12</v>
      </c>
    </row>
    <row r="4" spans="1:12" ht="32.25" customHeight="1">
      <c r="A4" s="77" t="s">
        <v>110</v>
      </c>
      <c r="B4" s="128">
        <v>9</v>
      </c>
      <c r="C4" s="115">
        <v>200</v>
      </c>
      <c r="D4" s="117">
        <v>60</v>
      </c>
      <c r="E4" s="124">
        <v>38</v>
      </c>
      <c r="F4" s="124">
        <v>24</v>
      </c>
      <c r="G4" s="140">
        <v>185</v>
      </c>
      <c r="H4" s="141">
        <f t="shared" si="0"/>
        <v>8</v>
      </c>
      <c r="I4" s="67">
        <f t="shared" si="1"/>
        <v>2</v>
      </c>
      <c r="J4" s="144">
        <v>8</v>
      </c>
      <c r="K4" s="144">
        <v>2</v>
      </c>
      <c r="L4" s="529">
        <f aca="true" t="shared" si="2" ref="L4:L11">G4/25</f>
        <v>7.4</v>
      </c>
    </row>
    <row r="5" spans="1:12" ht="32.25" customHeight="1">
      <c r="A5" s="77" t="s">
        <v>111</v>
      </c>
      <c r="B5" s="120" t="s">
        <v>120</v>
      </c>
      <c r="C5" s="116">
        <v>325</v>
      </c>
      <c r="D5" s="118">
        <v>120</v>
      </c>
      <c r="E5" s="124">
        <v>80</v>
      </c>
      <c r="F5" s="124">
        <v>30</v>
      </c>
      <c r="G5" s="140">
        <v>0</v>
      </c>
      <c r="H5" s="141">
        <f t="shared" si="0"/>
        <v>13</v>
      </c>
      <c r="I5" s="67">
        <f t="shared" si="1"/>
        <v>4</v>
      </c>
      <c r="J5" s="144">
        <v>13</v>
      </c>
      <c r="K5" s="144">
        <v>4</v>
      </c>
      <c r="L5" s="529">
        <f t="shared" si="2"/>
        <v>0</v>
      </c>
    </row>
    <row r="6" spans="1:12" ht="32.25" customHeight="1">
      <c r="A6" s="77" t="s">
        <v>112</v>
      </c>
      <c r="B6" s="123">
        <v>12</v>
      </c>
      <c r="C6" s="116">
        <v>400</v>
      </c>
      <c r="D6" s="118">
        <v>50</v>
      </c>
      <c r="E6" s="124">
        <v>109</v>
      </c>
      <c r="F6" s="119">
        <v>62</v>
      </c>
      <c r="G6" s="109">
        <v>80</v>
      </c>
      <c r="H6" s="113">
        <f t="shared" si="0"/>
        <v>16</v>
      </c>
      <c r="I6" s="67">
        <f t="shared" si="1"/>
        <v>1.6666666666666667</v>
      </c>
      <c r="J6" s="144">
        <v>12</v>
      </c>
      <c r="K6" s="144">
        <v>2</v>
      </c>
      <c r="L6" s="529">
        <v>4</v>
      </c>
    </row>
    <row r="7" spans="1:12" ht="32.25" customHeight="1">
      <c r="A7" s="77" t="s">
        <v>113</v>
      </c>
      <c r="B7" s="123">
        <v>21</v>
      </c>
      <c r="C7" s="116">
        <v>521</v>
      </c>
      <c r="D7" s="118">
        <v>180</v>
      </c>
      <c r="E7" s="124">
        <v>133</v>
      </c>
      <c r="F7" s="119">
        <v>47</v>
      </c>
      <c r="G7" s="109">
        <v>510</v>
      </c>
      <c r="H7" s="113">
        <f t="shared" si="0"/>
        <v>20.84</v>
      </c>
      <c r="I7" s="67">
        <f t="shared" si="1"/>
        <v>6</v>
      </c>
      <c r="J7" s="144">
        <v>18</v>
      </c>
      <c r="K7" s="144">
        <v>5</v>
      </c>
      <c r="L7" s="529">
        <v>20</v>
      </c>
    </row>
    <row r="8" spans="1:12" ht="32.25" customHeight="1">
      <c r="A8" s="78" t="s">
        <v>114</v>
      </c>
      <c r="B8" s="120" t="s">
        <v>120</v>
      </c>
      <c r="C8" s="106">
        <v>285</v>
      </c>
      <c r="D8" s="105">
        <v>0</v>
      </c>
      <c r="E8" s="125">
        <v>49</v>
      </c>
      <c r="F8" s="104">
        <v>22</v>
      </c>
      <c r="G8" s="109">
        <v>0</v>
      </c>
      <c r="H8" s="112">
        <f t="shared" si="0"/>
        <v>11.4</v>
      </c>
      <c r="I8" s="71">
        <f t="shared" si="1"/>
        <v>0</v>
      </c>
      <c r="J8" s="144">
        <v>10</v>
      </c>
      <c r="K8" s="144">
        <v>1</v>
      </c>
      <c r="L8" s="529">
        <f t="shared" si="2"/>
        <v>0</v>
      </c>
    </row>
    <row r="9" spans="1:12" ht="32.25" customHeight="1">
      <c r="A9" s="79" t="s">
        <v>115</v>
      </c>
      <c r="B9" s="103">
        <v>17</v>
      </c>
      <c r="C9" s="102">
        <v>425</v>
      </c>
      <c r="D9" s="101">
        <v>145</v>
      </c>
      <c r="E9" s="126">
        <v>100</v>
      </c>
      <c r="F9" s="100">
        <v>22</v>
      </c>
      <c r="G9" s="99">
        <v>235</v>
      </c>
      <c r="H9" s="111">
        <f t="shared" si="0"/>
        <v>17</v>
      </c>
      <c r="I9" s="73">
        <f t="shared" si="1"/>
        <v>4.833333333333333</v>
      </c>
      <c r="J9" s="144">
        <v>16</v>
      </c>
      <c r="K9" s="144">
        <v>5</v>
      </c>
      <c r="L9" s="529">
        <v>10</v>
      </c>
    </row>
    <row r="10" spans="1:12" ht="32.25" customHeight="1">
      <c r="A10" s="77" t="s">
        <v>116</v>
      </c>
      <c r="B10" s="123">
        <v>15</v>
      </c>
      <c r="C10" s="129">
        <v>300</v>
      </c>
      <c r="D10" s="130">
        <v>60</v>
      </c>
      <c r="E10" s="124">
        <v>72</v>
      </c>
      <c r="F10" s="124">
        <v>26</v>
      </c>
      <c r="G10" s="140">
        <v>280</v>
      </c>
      <c r="H10" s="141">
        <f t="shared" si="0"/>
        <v>12</v>
      </c>
      <c r="I10" s="67">
        <f t="shared" si="1"/>
        <v>2</v>
      </c>
      <c r="J10" s="144">
        <v>12</v>
      </c>
      <c r="K10" s="144">
        <v>2</v>
      </c>
      <c r="L10" s="529">
        <v>12</v>
      </c>
    </row>
    <row r="11" spans="1:12" ht="32.25" customHeight="1">
      <c r="A11" s="77" t="s">
        <v>117</v>
      </c>
      <c r="B11" s="107">
        <v>18</v>
      </c>
      <c r="C11" s="118">
        <v>430</v>
      </c>
      <c r="D11" s="98">
        <v>120</v>
      </c>
      <c r="E11" s="124">
        <v>112</v>
      </c>
      <c r="F11" s="119">
        <v>12</v>
      </c>
      <c r="G11" s="109">
        <v>0</v>
      </c>
      <c r="H11" s="112">
        <f t="shared" si="0"/>
        <v>17.2</v>
      </c>
      <c r="I11" s="71">
        <f t="shared" si="1"/>
        <v>4</v>
      </c>
      <c r="J11" s="145">
        <v>16</v>
      </c>
      <c r="K11" s="145">
        <v>4</v>
      </c>
      <c r="L11" s="529">
        <f t="shared" si="2"/>
        <v>0</v>
      </c>
    </row>
    <row r="12" spans="1:12" ht="32.25" customHeight="1" thickBot="1">
      <c r="A12" s="80" t="s">
        <v>128</v>
      </c>
      <c r="B12" s="127">
        <v>11</v>
      </c>
      <c r="C12" s="118">
        <v>225</v>
      </c>
      <c r="D12" s="98">
        <v>30</v>
      </c>
      <c r="E12" s="124">
        <v>59</v>
      </c>
      <c r="F12" s="119">
        <v>24</v>
      </c>
      <c r="G12" s="109">
        <v>180</v>
      </c>
      <c r="H12" s="108">
        <f t="shared" si="0"/>
        <v>9</v>
      </c>
      <c r="I12" s="122">
        <f t="shared" si="1"/>
        <v>1</v>
      </c>
      <c r="J12" s="146">
        <v>9</v>
      </c>
      <c r="K12" s="146">
        <v>1</v>
      </c>
      <c r="L12" s="530">
        <v>8</v>
      </c>
    </row>
    <row r="13" spans="1:12" ht="32.25" customHeight="1" thickBot="1" thickTop="1">
      <c r="A13" s="81" t="s">
        <v>119</v>
      </c>
      <c r="B13" s="333">
        <f aca="true" t="shared" si="3" ref="B13:G13">SUM(B3:B12)</f>
        <v>118</v>
      </c>
      <c r="C13" s="333">
        <f t="shared" si="3"/>
        <v>3446</v>
      </c>
      <c r="D13" s="333">
        <f t="shared" si="3"/>
        <v>875</v>
      </c>
      <c r="E13" s="333">
        <f t="shared" si="3"/>
        <v>819</v>
      </c>
      <c r="F13" s="333">
        <f t="shared" si="3"/>
        <v>306</v>
      </c>
      <c r="G13" s="334">
        <f t="shared" si="3"/>
        <v>1715</v>
      </c>
      <c r="H13" s="110">
        <f>SUM(H3:H12)</f>
        <v>137.84</v>
      </c>
      <c r="I13" s="72">
        <v>30</v>
      </c>
      <c r="J13" s="147">
        <f>SUM(J3:J12)</f>
        <v>126</v>
      </c>
      <c r="K13" s="147">
        <f>SUM(K3:K12)</f>
        <v>30</v>
      </c>
      <c r="L13" s="531">
        <f>SUM(L3:L12)</f>
        <v>73.4</v>
      </c>
    </row>
    <row r="14" ht="12.75"/>
    <row r="15" ht="12.75"/>
    <row r="18" ht="15.75">
      <c r="A18" s="139"/>
    </row>
    <row r="19" ht="15.75">
      <c r="A19" s="139"/>
    </row>
  </sheetData>
  <sheetProtection/>
  <mergeCells count="2">
    <mergeCell ref="J1:L1"/>
    <mergeCell ref="H1:I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3"/>
  <headerFooter>
    <oddHeader>&amp;L&amp;Z&amp;F</oddHeader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F7501"/>
  </sheetPr>
  <dimension ref="A1:E48"/>
  <sheetViews>
    <sheetView zoomScalePageLayoutView="0" workbookViewId="0" topLeftCell="A31">
      <selection activeCell="D55" sqref="D55"/>
    </sheetView>
  </sheetViews>
  <sheetFormatPr defaultColWidth="9.140625" defaultRowHeight="12.75"/>
  <cols>
    <col min="1" max="1" width="4.28125" style="0" bestFit="1" customWidth="1"/>
    <col min="2" max="2" width="13.7109375" style="0" bestFit="1" customWidth="1"/>
    <col min="3" max="3" width="36.7109375" style="0" customWidth="1"/>
    <col min="4" max="4" width="16.57421875" style="0" customWidth="1"/>
    <col min="5" max="5" width="15.421875" style="0" customWidth="1"/>
  </cols>
  <sheetData>
    <row r="1" spans="1:5" s="555" customFormat="1" ht="19.5" customHeight="1">
      <c r="A1" s="552" t="s">
        <v>162</v>
      </c>
      <c r="B1" s="553" t="s">
        <v>5</v>
      </c>
      <c r="C1" s="553" t="s">
        <v>287</v>
      </c>
      <c r="D1" s="552" t="s">
        <v>288</v>
      </c>
      <c r="E1" s="554" t="s">
        <v>289</v>
      </c>
    </row>
    <row r="2" spans="1:5" ht="15" customHeight="1">
      <c r="A2" s="86">
        <v>1</v>
      </c>
      <c r="B2" s="351">
        <v>43219</v>
      </c>
      <c r="C2" s="548" t="s">
        <v>12</v>
      </c>
      <c r="D2" s="556" t="s">
        <v>290</v>
      </c>
      <c r="E2" s="557">
        <v>10</v>
      </c>
    </row>
    <row r="3" spans="1:5" ht="15" customHeight="1">
      <c r="A3" s="88">
        <v>2</v>
      </c>
      <c r="B3" s="357">
        <v>43226</v>
      </c>
      <c r="C3" s="549" t="s">
        <v>15</v>
      </c>
      <c r="D3" s="556" t="s">
        <v>290</v>
      </c>
      <c r="E3" s="557">
        <v>10</v>
      </c>
    </row>
    <row r="4" spans="1:5" ht="15" customHeight="1">
      <c r="A4" s="88">
        <v>3</v>
      </c>
      <c r="B4" s="455">
        <v>43233</v>
      </c>
      <c r="C4" s="549" t="s">
        <v>232</v>
      </c>
      <c r="D4" s="556" t="s">
        <v>290</v>
      </c>
      <c r="E4" s="557">
        <v>10</v>
      </c>
    </row>
    <row r="5" spans="1:5" ht="15" customHeight="1">
      <c r="A5" s="86">
        <v>4</v>
      </c>
      <c r="B5" s="357">
        <v>43240</v>
      </c>
      <c r="C5" s="550" t="s">
        <v>16</v>
      </c>
      <c r="D5" s="556" t="s">
        <v>290</v>
      </c>
      <c r="E5" s="557">
        <v>10</v>
      </c>
    </row>
    <row r="6" spans="1:5" ht="15" customHeight="1">
      <c r="A6" s="88">
        <v>5</v>
      </c>
      <c r="B6" s="357">
        <v>43247</v>
      </c>
      <c r="C6" s="549" t="s">
        <v>21</v>
      </c>
      <c r="D6" s="556" t="s">
        <v>290</v>
      </c>
      <c r="E6" s="557">
        <v>10</v>
      </c>
    </row>
    <row r="7" spans="1:5" ht="15" customHeight="1">
      <c r="A7" s="88">
        <v>6</v>
      </c>
      <c r="B7" s="357">
        <v>43254</v>
      </c>
      <c r="C7" s="549" t="s">
        <v>224</v>
      </c>
      <c r="D7" s="556" t="s">
        <v>290</v>
      </c>
      <c r="E7" s="557">
        <v>10</v>
      </c>
    </row>
    <row r="8" spans="1:5" ht="15" customHeight="1">
      <c r="A8" s="86">
        <v>7</v>
      </c>
      <c r="B8" s="357">
        <v>43261</v>
      </c>
      <c r="C8" s="549" t="s">
        <v>18</v>
      </c>
      <c r="D8" s="556" t="s">
        <v>290</v>
      </c>
      <c r="E8" s="557">
        <v>10</v>
      </c>
    </row>
    <row r="9" spans="1:5" ht="15" customHeight="1">
      <c r="A9" s="88">
        <v>8</v>
      </c>
      <c r="B9" s="357">
        <v>43268</v>
      </c>
      <c r="C9" s="549" t="s">
        <v>25</v>
      </c>
      <c r="D9" s="556" t="s">
        <v>290</v>
      </c>
      <c r="E9" s="557">
        <v>10</v>
      </c>
    </row>
    <row r="10" spans="1:5" ht="15" customHeight="1">
      <c r="A10" s="88">
        <v>9</v>
      </c>
      <c r="B10" s="357">
        <v>43268</v>
      </c>
      <c r="C10" s="549" t="s">
        <v>243</v>
      </c>
      <c r="D10" s="556" t="s">
        <v>290</v>
      </c>
      <c r="E10" s="557">
        <v>10</v>
      </c>
    </row>
    <row r="11" spans="1:5" ht="15" customHeight="1">
      <c r="A11" s="86">
        <v>10</v>
      </c>
      <c r="B11" s="380">
        <v>43275</v>
      </c>
      <c r="C11" s="551" t="s">
        <v>24</v>
      </c>
      <c r="D11" s="561" t="s">
        <v>290</v>
      </c>
      <c r="E11" s="562">
        <v>10</v>
      </c>
    </row>
    <row r="12" spans="1:5" ht="15" customHeight="1">
      <c r="A12" s="88">
        <v>11</v>
      </c>
      <c r="B12" s="563">
        <v>43282</v>
      </c>
      <c r="C12" s="564" t="s">
        <v>26</v>
      </c>
      <c r="D12" s="556" t="s">
        <v>290</v>
      </c>
      <c r="E12" s="557">
        <v>10</v>
      </c>
    </row>
    <row r="13" spans="1:5" ht="15" customHeight="1">
      <c r="A13" s="88">
        <v>12</v>
      </c>
      <c r="B13" s="563">
        <v>43282</v>
      </c>
      <c r="C13" s="564" t="s">
        <v>242</v>
      </c>
      <c r="D13" s="556" t="s">
        <v>290</v>
      </c>
      <c r="E13" s="557">
        <v>10</v>
      </c>
    </row>
    <row r="14" spans="1:5" ht="15" customHeight="1">
      <c r="A14" s="86">
        <v>13</v>
      </c>
      <c r="B14" s="563">
        <v>43289</v>
      </c>
      <c r="C14" s="564" t="s">
        <v>241</v>
      </c>
      <c r="D14" s="556" t="s">
        <v>290</v>
      </c>
      <c r="E14" s="557">
        <v>10</v>
      </c>
    </row>
    <row r="15" spans="1:5" ht="15" customHeight="1">
      <c r="A15" s="88">
        <v>14</v>
      </c>
      <c r="B15" s="563">
        <v>43296</v>
      </c>
      <c r="C15" s="564" t="s">
        <v>31</v>
      </c>
      <c r="D15" s="556" t="s">
        <v>290</v>
      </c>
      <c r="E15" s="557">
        <v>10</v>
      </c>
    </row>
    <row r="16" spans="1:5" ht="15" customHeight="1">
      <c r="A16" s="88">
        <v>15</v>
      </c>
      <c r="B16" s="563">
        <v>43296</v>
      </c>
      <c r="C16" s="564" t="s">
        <v>239</v>
      </c>
      <c r="D16" s="556" t="s">
        <v>290</v>
      </c>
      <c r="E16" s="557">
        <v>10</v>
      </c>
    </row>
    <row r="17" spans="1:5" ht="15" customHeight="1">
      <c r="A17" s="86">
        <v>16</v>
      </c>
      <c r="B17" s="563">
        <v>43303</v>
      </c>
      <c r="C17" s="564" t="s">
        <v>27</v>
      </c>
      <c r="D17" s="556" t="s">
        <v>290</v>
      </c>
      <c r="E17" s="557">
        <v>10</v>
      </c>
    </row>
    <row r="18" spans="1:5" ht="15" customHeight="1">
      <c r="A18" s="88">
        <v>17</v>
      </c>
      <c r="B18" s="563">
        <v>43309</v>
      </c>
      <c r="C18" s="564" t="s">
        <v>28</v>
      </c>
      <c r="D18" s="556" t="s">
        <v>291</v>
      </c>
      <c r="E18" s="557">
        <v>100</v>
      </c>
    </row>
    <row r="19" spans="1:5" ht="15" customHeight="1">
      <c r="A19" s="88">
        <v>18</v>
      </c>
      <c r="B19" s="563">
        <v>43310</v>
      </c>
      <c r="C19" s="564" t="s">
        <v>144</v>
      </c>
      <c r="D19" s="556" t="s">
        <v>290</v>
      </c>
      <c r="E19" s="557">
        <v>10</v>
      </c>
    </row>
    <row r="20" spans="1:5" ht="15" customHeight="1">
      <c r="A20" s="86">
        <v>19</v>
      </c>
      <c r="B20" s="563">
        <v>43338</v>
      </c>
      <c r="C20" s="564" t="s">
        <v>34</v>
      </c>
      <c r="D20" s="556" t="s">
        <v>290</v>
      </c>
      <c r="E20" s="557">
        <v>10</v>
      </c>
    </row>
    <row r="21" spans="1:5" ht="15" customHeight="1">
      <c r="A21" s="88">
        <v>20</v>
      </c>
      <c r="B21" s="563">
        <v>43345</v>
      </c>
      <c r="C21" s="564" t="s">
        <v>15</v>
      </c>
      <c r="D21" s="556" t="s">
        <v>290</v>
      </c>
      <c r="E21" s="557">
        <v>10</v>
      </c>
    </row>
    <row r="22" spans="1:5" ht="15" customHeight="1">
      <c r="A22" s="88">
        <v>21</v>
      </c>
      <c r="B22" s="563">
        <v>43352</v>
      </c>
      <c r="C22" s="564" t="s">
        <v>232</v>
      </c>
      <c r="D22" s="556" t="s">
        <v>290</v>
      </c>
      <c r="E22" s="557">
        <v>10</v>
      </c>
    </row>
    <row r="23" spans="1:5" ht="15" customHeight="1">
      <c r="A23" s="86">
        <v>22</v>
      </c>
      <c r="B23" s="563">
        <v>43359</v>
      </c>
      <c r="C23" s="564" t="s">
        <v>39</v>
      </c>
      <c r="D23" s="556" t="s">
        <v>290</v>
      </c>
      <c r="E23" s="557">
        <v>10</v>
      </c>
    </row>
    <row r="24" spans="1:5" ht="15" customHeight="1">
      <c r="A24" s="88">
        <v>23</v>
      </c>
      <c r="B24" s="563">
        <v>43366</v>
      </c>
      <c r="C24" s="564" t="s">
        <v>21</v>
      </c>
      <c r="D24" s="556" t="s">
        <v>290</v>
      </c>
      <c r="E24" s="557">
        <v>10</v>
      </c>
    </row>
    <row r="25" spans="1:5" s="13" customFormat="1" ht="19.5" customHeight="1">
      <c r="A25" s="558"/>
      <c r="B25" s="558"/>
      <c r="C25" s="553" t="s">
        <v>292</v>
      </c>
      <c r="D25" s="559"/>
      <c r="E25" s="560">
        <f>SUM(E2:E24)</f>
        <v>320</v>
      </c>
    </row>
    <row r="26" spans="1:5" ht="15" customHeight="1">
      <c r="A26" s="565">
        <v>24</v>
      </c>
      <c r="B26" s="566" t="s">
        <v>293</v>
      </c>
      <c r="C26" s="567" t="s">
        <v>294</v>
      </c>
      <c r="D26" s="568" t="s">
        <v>290</v>
      </c>
      <c r="E26" s="569">
        <v>50</v>
      </c>
    </row>
    <row r="27" spans="1:5" ht="15" customHeight="1">
      <c r="A27" s="565">
        <v>25</v>
      </c>
      <c r="B27" s="566" t="s">
        <v>295</v>
      </c>
      <c r="C27" s="567" t="s">
        <v>294</v>
      </c>
      <c r="D27" s="568" t="s">
        <v>290</v>
      </c>
      <c r="E27" s="569">
        <v>30</v>
      </c>
    </row>
    <row r="28" spans="1:5" ht="15" customHeight="1">
      <c r="A28" s="565">
        <v>26</v>
      </c>
      <c r="B28" s="566" t="s">
        <v>296</v>
      </c>
      <c r="C28" s="567" t="s">
        <v>294</v>
      </c>
      <c r="D28" s="568" t="s">
        <v>290</v>
      </c>
      <c r="E28" s="569">
        <v>25</v>
      </c>
    </row>
    <row r="29" spans="1:5" ht="15" customHeight="1">
      <c r="A29" s="565">
        <v>27</v>
      </c>
      <c r="B29" s="566" t="s">
        <v>293</v>
      </c>
      <c r="C29" s="567" t="s">
        <v>297</v>
      </c>
      <c r="D29" s="568" t="s">
        <v>290</v>
      </c>
      <c r="E29" s="569">
        <v>50</v>
      </c>
    </row>
    <row r="30" spans="1:5" ht="15" customHeight="1">
      <c r="A30" s="565">
        <v>28</v>
      </c>
      <c r="B30" s="566" t="s">
        <v>295</v>
      </c>
      <c r="C30" s="567" t="s">
        <v>297</v>
      </c>
      <c r="D30" s="568" t="s">
        <v>290</v>
      </c>
      <c r="E30" s="569">
        <v>30</v>
      </c>
    </row>
    <row r="31" spans="1:5" ht="15" customHeight="1">
      <c r="A31" s="565">
        <v>29</v>
      </c>
      <c r="B31" s="566" t="s">
        <v>296</v>
      </c>
      <c r="C31" s="567" t="s">
        <v>297</v>
      </c>
      <c r="D31" s="568" t="s">
        <v>290</v>
      </c>
      <c r="E31" s="569">
        <v>25</v>
      </c>
    </row>
    <row r="32" spans="1:5" ht="15" customHeight="1">
      <c r="A32" s="565">
        <v>30</v>
      </c>
      <c r="B32" s="566" t="s">
        <v>293</v>
      </c>
      <c r="C32" s="567" t="s">
        <v>298</v>
      </c>
      <c r="D32" s="568" t="s">
        <v>290</v>
      </c>
      <c r="E32" s="569">
        <v>50</v>
      </c>
    </row>
    <row r="33" spans="1:5" ht="15" customHeight="1">
      <c r="A33" s="565">
        <v>31</v>
      </c>
      <c r="B33" s="566" t="s">
        <v>295</v>
      </c>
      <c r="C33" s="567" t="s">
        <v>298</v>
      </c>
      <c r="D33" s="568" t="s">
        <v>290</v>
      </c>
      <c r="E33" s="569">
        <v>30</v>
      </c>
    </row>
    <row r="34" spans="1:5" ht="15" customHeight="1">
      <c r="A34" s="565">
        <v>32</v>
      </c>
      <c r="B34" s="566" t="s">
        <v>296</v>
      </c>
      <c r="C34" s="567" t="s">
        <v>298</v>
      </c>
      <c r="D34" s="568" t="s">
        <v>290</v>
      </c>
      <c r="E34" s="569">
        <v>25</v>
      </c>
    </row>
    <row r="35" spans="1:5" ht="15" customHeight="1">
      <c r="A35" s="565">
        <v>33</v>
      </c>
      <c r="B35" s="566" t="s">
        <v>293</v>
      </c>
      <c r="C35" s="567" t="s">
        <v>299</v>
      </c>
      <c r="D35" s="568" t="s">
        <v>290</v>
      </c>
      <c r="E35" s="569">
        <v>60</v>
      </c>
    </row>
    <row r="36" spans="1:5" ht="15" customHeight="1">
      <c r="A36" s="565">
        <v>34</v>
      </c>
      <c r="B36" s="566" t="s">
        <v>295</v>
      </c>
      <c r="C36" s="567" t="s">
        <v>299</v>
      </c>
      <c r="D36" s="568" t="s">
        <v>290</v>
      </c>
      <c r="E36" s="569">
        <v>40</v>
      </c>
    </row>
    <row r="37" spans="1:5" ht="15" customHeight="1">
      <c r="A37" s="565">
        <v>35</v>
      </c>
      <c r="B37" s="566" t="s">
        <v>296</v>
      </c>
      <c r="C37" s="567" t="s">
        <v>299</v>
      </c>
      <c r="D37" s="568" t="s">
        <v>290</v>
      </c>
      <c r="E37" s="569">
        <v>30</v>
      </c>
    </row>
    <row r="38" spans="1:5" ht="15" customHeight="1">
      <c r="A38" s="565">
        <v>36</v>
      </c>
      <c r="B38" s="566" t="s">
        <v>293</v>
      </c>
      <c r="C38" s="567" t="s">
        <v>300</v>
      </c>
      <c r="D38" s="568" t="s">
        <v>290</v>
      </c>
      <c r="E38" s="569">
        <v>50</v>
      </c>
    </row>
    <row r="39" spans="1:5" ht="15" customHeight="1">
      <c r="A39" s="565">
        <v>37</v>
      </c>
      <c r="B39" s="566" t="s">
        <v>295</v>
      </c>
      <c r="C39" s="567" t="s">
        <v>300</v>
      </c>
      <c r="D39" s="568" t="s">
        <v>290</v>
      </c>
      <c r="E39" s="569">
        <v>40</v>
      </c>
    </row>
    <row r="40" spans="1:5" ht="15" customHeight="1">
      <c r="A40" s="565">
        <v>38</v>
      </c>
      <c r="B40" s="566" t="s">
        <v>296</v>
      </c>
      <c r="C40" s="567" t="s">
        <v>300</v>
      </c>
      <c r="D40" s="568" t="s">
        <v>290</v>
      </c>
      <c r="E40" s="569">
        <v>30</v>
      </c>
    </row>
    <row r="41" spans="1:5" ht="15" customHeight="1">
      <c r="A41" s="565">
        <v>39</v>
      </c>
      <c r="B41" s="566" t="s">
        <v>293</v>
      </c>
      <c r="C41" s="567" t="s">
        <v>301</v>
      </c>
      <c r="D41" s="568" t="s">
        <v>290</v>
      </c>
      <c r="E41" s="569">
        <v>35</v>
      </c>
    </row>
    <row r="42" spans="1:5" ht="15" customHeight="1">
      <c r="A42" s="565">
        <v>40</v>
      </c>
      <c r="B42" s="566" t="s">
        <v>293</v>
      </c>
      <c r="C42" s="567" t="s">
        <v>302</v>
      </c>
      <c r="D42" s="568" t="s">
        <v>290</v>
      </c>
      <c r="E42" s="569">
        <v>40</v>
      </c>
    </row>
    <row r="43" spans="1:5" ht="15" customHeight="1">
      <c r="A43" s="565">
        <v>41</v>
      </c>
      <c r="B43" s="566" t="s">
        <v>293</v>
      </c>
      <c r="C43" s="567" t="s">
        <v>303</v>
      </c>
      <c r="D43" s="568" t="s">
        <v>290</v>
      </c>
      <c r="E43" s="569">
        <v>40</v>
      </c>
    </row>
    <row r="44" spans="1:5" ht="15" customHeight="1">
      <c r="A44" s="565">
        <v>42</v>
      </c>
      <c r="B44" s="566" t="s">
        <v>293</v>
      </c>
      <c r="C44" s="567" t="s">
        <v>304</v>
      </c>
      <c r="D44" s="568" t="s">
        <v>290</v>
      </c>
      <c r="E44" s="569">
        <v>40</v>
      </c>
    </row>
    <row r="45" spans="1:5" ht="15" customHeight="1">
      <c r="A45" s="565">
        <v>43</v>
      </c>
      <c r="B45" s="566" t="s">
        <v>293</v>
      </c>
      <c r="C45" s="567" t="s">
        <v>305</v>
      </c>
      <c r="D45" s="568" t="s">
        <v>290</v>
      </c>
      <c r="E45" s="569">
        <v>30</v>
      </c>
    </row>
    <row r="46" spans="1:5" ht="15" customHeight="1">
      <c r="A46" s="565">
        <v>44</v>
      </c>
      <c r="B46" s="566" t="s">
        <v>293</v>
      </c>
      <c r="C46" s="567" t="s">
        <v>306</v>
      </c>
      <c r="D46" s="568" t="s">
        <v>290</v>
      </c>
      <c r="E46" s="569">
        <v>30</v>
      </c>
    </row>
    <row r="47" spans="1:5" ht="18" customHeight="1">
      <c r="A47" s="570"/>
      <c r="B47" s="570"/>
      <c r="C47" s="553" t="s">
        <v>307</v>
      </c>
      <c r="D47" s="571"/>
      <c r="E47" s="572">
        <f>SUM(E26:E46)</f>
        <v>780</v>
      </c>
    </row>
    <row r="48" spans="1:5" ht="18" customHeight="1">
      <c r="A48" s="570"/>
      <c r="B48" s="570"/>
      <c r="C48" s="553" t="s">
        <v>308</v>
      </c>
      <c r="D48" s="571"/>
      <c r="E48" s="572">
        <f>E25+E47</f>
        <v>1100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9">
      <selection activeCell="A26" sqref="A26"/>
    </sheetView>
  </sheetViews>
  <sheetFormatPr defaultColWidth="9.140625" defaultRowHeight="12.75"/>
  <cols>
    <col min="1" max="1" width="38.28125" style="0" customWidth="1"/>
    <col min="2" max="2" width="9.421875" style="0" bestFit="1" customWidth="1"/>
    <col min="3" max="3" width="8.140625" style="0" bestFit="1" customWidth="1"/>
    <col min="4" max="4" width="13.00390625" style="0" customWidth="1"/>
    <col min="5" max="5" width="11.8515625" style="0" customWidth="1"/>
    <col min="6" max="7" width="6.421875" style="0" customWidth="1"/>
    <col min="8" max="8" width="11.00390625" style="0" bestFit="1" customWidth="1"/>
    <col min="9" max="9" width="14.7109375" style="0" bestFit="1" customWidth="1"/>
    <col min="10" max="11" width="13.140625" style="0" bestFit="1" customWidth="1"/>
    <col min="12" max="12" width="11.140625" style="0" bestFit="1" customWidth="1"/>
    <col min="13" max="13" width="13.140625" style="0" bestFit="1" customWidth="1"/>
    <col min="14" max="14" width="14.7109375" style="0" bestFit="1" customWidth="1"/>
  </cols>
  <sheetData>
    <row r="1" spans="1:14" ht="56.25" customHeight="1" thickBot="1">
      <c r="A1" s="499" t="s">
        <v>131</v>
      </c>
      <c r="B1" s="70" t="s">
        <v>270</v>
      </c>
      <c r="C1" s="70" t="s">
        <v>271</v>
      </c>
      <c r="D1" s="716" t="s">
        <v>272</v>
      </c>
      <c r="E1" s="716"/>
      <c r="F1" s="500" t="s">
        <v>145</v>
      </c>
      <c r="G1" s="501" t="s">
        <v>146</v>
      </c>
      <c r="H1" s="502" t="s">
        <v>273</v>
      </c>
      <c r="I1" s="717" t="s">
        <v>274</v>
      </c>
      <c r="J1" s="718"/>
      <c r="K1" s="718"/>
      <c r="L1" s="718"/>
      <c r="M1" s="718"/>
      <c r="N1" s="719"/>
    </row>
    <row r="2" spans="1:14" ht="15" thickBot="1">
      <c r="A2" s="534" t="s">
        <v>127</v>
      </c>
      <c r="B2" s="535"/>
      <c r="C2" s="535"/>
      <c r="D2" s="536" t="s">
        <v>0</v>
      </c>
      <c r="E2" s="536" t="s">
        <v>121</v>
      </c>
      <c r="F2" s="503" t="s">
        <v>275</v>
      </c>
      <c r="G2" s="537" t="s">
        <v>275</v>
      </c>
      <c r="H2" s="538"/>
      <c r="I2" s="544" t="s">
        <v>276</v>
      </c>
      <c r="J2" s="504" t="s">
        <v>277</v>
      </c>
      <c r="K2" s="504" t="s">
        <v>278</v>
      </c>
      <c r="L2" s="504" t="s">
        <v>146</v>
      </c>
      <c r="M2" s="505" t="s">
        <v>279</v>
      </c>
      <c r="N2" s="506" t="s">
        <v>200</v>
      </c>
    </row>
    <row r="3" spans="1:14" ht="27" customHeight="1" thickTop="1">
      <c r="A3" s="507" t="s">
        <v>109</v>
      </c>
      <c r="B3" s="128">
        <v>15</v>
      </c>
      <c r="C3" s="115">
        <v>335</v>
      </c>
      <c r="D3" s="508">
        <v>12</v>
      </c>
      <c r="E3" s="508">
        <v>4</v>
      </c>
      <c r="F3" s="124">
        <v>67</v>
      </c>
      <c r="G3" s="533">
        <v>37</v>
      </c>
      <c r="H3" s="539">
        <v>12</v>
      </c>
      <c r="I3" s="545">
        <f aca="true" t="shared" si="0" ref="I3:I12">D3*$D$15</f>
        <v>2160</v>
      </c>
      <c r="J3" s="509">
        <f aca="true" t="shared" si="1" ref="J3:J12">E3*$D$16</f>
        <v>280</v>
      </c>
      <c r="K3" s="509">
        <f aca="true" t="shared" si="2" ref="K3:K12">3*F3*$D$17</f>
        <v>221.10000000000002</v>
      </c>
      <c r="L3" s="532">
        <f aca="true" t="shared" si="3" ref="L3:L12">G3*$D$18</f>
        <v>37</v>
      </c>
      <c r="M3" s="638">
        <f>H3*6*$D$19</f>
        <v>295.8904109589041</v>
      </c>
      <c r="N3" s="510">
        <f>SUM(I3:M3)</f>
        <v>2993.9904109589042</v>
      </c>
    </row>
    <row r="4" spans="1:14" ht="27" customHeight="1">
      <c r="A4" s="511" t="s">
        <v>110</v>
      </c>
      <c r="B4" s="128">
        <v>9</v>
      </c>
      <c r="C4" s="115">
        <v>200</v>
      </c>
      <c r="D4" s="512">
        <v>8</v>
      </c>
      <c r="E4" s="512">
        <v>2</v>
      </c>
      <c r="F4" s="124">
        <v>38</v>
      </c>
      <c r="G4" s="140">
        <v>24</v>
      </c>
      <c r="H4" s="540">
        <v>7</v>
      </c>
      <c r="I4" s="545">
        <f t="shared" si="0"/>
        <v>1440</v>
      </c>
      <c r="J4" s="509">
        <f t="shared" si="1"/>
        <v>140</v>
      </c>
      <c r="K4" s="509">
        <f t="shared" si="2"/>
        <v>125.4</v>
      </c>
      <c r="L4" s="532">
        <f t="shared" si="3"/>
        <v>24</v>
      </c>
      <c r="M4" s="638">
        <f aca="true" t="shared" si="4" ref="M4:M12">H4*6*$D$19</f>
        <v>172.6027397260274</v>
      </c>
      <c r="N4" s="510">
        <f>SUM(I4:M4)</f>
        <v>1902.0027397260276</v>
      </c>
    </row>
    <row r="5" spans="1:14" ht="27" customHeight="1">
      <c r="A5" s="511" t="s">
        <v>111</v>
      </c>
      <c r="B5" s="120" t="s">
        <v>120</v>
      </c>
      <c r="C5" s="116">
        <v>325</v>
      </c>
      <c r="D5" s="512">
        <v>13</v>
      </c>
      <c r="E5" s="512">
        <v>4</v>
      </c>
      <c r="F5" s="124">
        <v>80</v>
      </c>
      <c r="G5" s="109">
        <v>30</v>
      </c>
      <c r="H5" s="540">
        <v>0</v>
      </c>
      <c r="I5" s="545">
        <f t="shared" si="0"/>
        <v>2340</v>
      </c>
      <c r="J5" s="509">
        <f t="shared" si="1"/>
        <v>280</v>
      </c>
      <c r="K5" s="509">
        <f t="shared" si="2"/>
        <v>264</v>
      </c>
      <c r="L5" s="532">
        <f t="shared" si="3"/>
        <v>30</v>
      </c>
      <c r="M5" s="638">
        <f t="shared" si="4"/>
        <v>0</v>
      </c>
      <c r="N5" s="510">
        <f>SUM(I5:M5)</f>
        <v>2914</v>
      </c>
    </row>
    <row r="6" spans="1:14" ht="27" customHeight="1">
      <c r="A6" s="511" t="s">
        <v>112</v>
      </c>
      <c r="B6" s="123">
        <v>12</v>
      </c>
      <c r="C6" s="116">
        <v>400</v>
      </c>
      <c r="D6" s="512">
        <v>12</v>
      </c>
      <c r="E6" s="512">
        <v>2</v>
      </c>
      <c r="F6" s="124">
        <v>109</v>
      </c>
      <c r="G6" s="140">
        <v>62</v>
      </c>
      <c r="H6" s="541">
        <v>4</v>
      </c>
      <c r="I6" s="545">
        <f t="shared" si="0"/>
        <v>2160</v>
      </c>
      <c r="J6" s="509">
        <f t="shared" si="1"/>
        <v>140</v>
      </c>
      <c r="K6" s="509">
        <f t="shared" si="2"/>
        <v>359.70000000000005</v>
      </c>
      <c r="L6" s="532">
        <f t="shared" si="3"/>
        <v>62</v>
      </c>
      <c r="M6" s="638">
        <f t="shared" si="4"/>
        <v>98.63013698630138</v>
      </c>
      <c r="N6" s="510">
        <f>SUM(I6:M6)</f>
        <v>2820.330136986301</v>
      </c>
    </row>
    <row r="7" spans="1:14" ht="27" customHeight="1">
      <c r="A7" s="511" t="s">
        <v>113</v>
      </c>
      <c r="B7" s="123">
        <v>21</v>
      </c>
      <c r="C7" s="116">
        <v>521</v>
      </c>
      <c r="D7" s="512">
        <v>18</v>
      </c>
      <c r="E7" s="512">
        <v>5</v>
      </c>
      <c r="F7" s="124">
        <v>133</v>
      </c>
      <c r="G7" s="109">
        <v>47</v>
      </c>
      <c r="H7" s="541">
        <v>20</v>
      </c>
      <c r="I7" s="545">
        <f t="shared" si="0"/>
        <v>3240</v>
      </c>
      <c r="J7" s="509">
        <f t="shared" si="1"/>
        <v>350</v>
      </c>
      <c r="K7" s="509">
        <f t="shared" si="2"/>
        <v>438.90000000000003</v>
      </c>
      <c r="L7" s="532">
        <f t="shared" si="3"/>
        <v>47</v>
      </c>
      <c r="M7" s="638">
        <f t="shared" si="4"/>
        <v>493.15068493150693</v>
      </c>
      <c r="N7" s="510">
        <f aca="true" t="shared" si="5" ref="N7:N13">SUM(I7:M7)</f>
        <v>4569.050684931507</v>
      </c>
    </row>
    <row r="8" spans="1:14" ht="27" customHeight="1">
      <c r="A8" s="511" t="s">
        <v>114</v>
      </c>
      <c r="B8" s="121" t="s">
        <v>120</v>
      </c>
      <c r="C8" s="106">
        <v>285</v>
      </c>
      <c r="D8" s="512">
        <v>10</v>
      </c>
      <c r="E8" s="512">
        <v>1</v>
      </c>
      <c r="F8" s="125">
        <v>49</v>
      </c>
      <c r="G8" s="109">
        <v>22</v>
      </c>
      <c r="H8" s="541">
        <v>0</v>
      </c>
      <c r="I8" s="545">
        <f t="shared" si="0"/>
        <v>1800</v>
      </c>
      <c r="J8" s="509">
        <f t="shared" si="1"/>
        <v>70</v>
      </c>
      <c r="K8" s="509">
        <f t="shared" si="2"/>
        <v>161.70000000000002</v>
      </c>
      <c r="L8" s="532">
        <f t="shared" si="3"/>
        <v>22</v>
      </c>
      <c r="M8" s="638">
        <f t="shared" si="4"/>
        <v>0</v>
      </c>
      <c r="N8" s="510">
        <f t="shared" si="5"/>
        <v>2053.7</v>
      </c>
    </row>
    <row r="9" spans="1:14" ht="27" customHeight="1">
      <c r="A9" s="513" t="s">
        <v>115</v>
      </c>
      <c r="B9" s="103">
        <v>17</v>
      </c>
      <c r="C9" s="102">
        <v>425</v>
      </c>
      <c r="D9" s="512">
        <v>16</v>
      </c>
      <c r="E9" s="512">
        <v>5</v>
      </c>
      <c r="F9" s="126">
        <v>100</v>
      </c>
      <c r="G9" s="99">
        <v>22</v>
      </c>
      <c r="H9" s="541">
        <v>10</v>
      </c>
      <c r="I9" s="545">
        <f t="shared" si="0"/>
        <v>2880</v>
      </c>
      <c r="J9" s="509">
        <f t="shared" si="1"/>
        <v>350</v>
      </c>
      <c r="K9" s="509">
        <f t="shared" si="2"/>
        <v>330</v>
      </c>
      <c r="L9" s="509">
        <f t="shared" si="3"/>
        <v>22</v>
      </c>
      <c r="M9" s="639">
        <f t="shared" si="4"/>
        <v>246.57534246575347</v>
      </c>
      <c r="N9" s="510">
        <f t="shared" si="5"/>
        <v>3828.5753424657532</v>
      </c>
    </row>
    <row r="10" spans="1:14" ht="27" customHeight="1">
      <c r="A10" s="511" t="s">
        <v>116</v>
      </c>
      <c r="B10" s="123">
        <v>15</v>
      </c>
      <c r="C10" s="129">
        <v>300</v>
      </c>
      <c r="D10" s="512">
        <v>12</v>
      </c>
      <c r="E10" s="512">
        <v>2</v>
      </c>
      <c r="F10" s="124">
        <v>72</v>
      </c>
      <c r="G10" s="140">
        <v>26</v>
      </c>
      <c r="H10" s="541">
        <v>12</v>
      </c>
      <c r="I10" s="545">
        <f t="shared" si="0"/>
        <v>2160</v>
      </c>
      <c r="J10" s="509">
        <f t="shared" si="1"/>
        <v>140</v>
      </c>
      <c r="K10" s="509">
        <f t="shared" si="2"/>
        <v>237.60000000000002</v>
      </c>
      <c r="L10" s="509">
        <f t="shared" si="3"/>
        <v>26</v>
      </c>
      <c r="M10" s="639">
        <f t="shared" si="4"/>
        <v>295.8904109589041</v>
      </c>
      <c r="N10" s="510">
        <f t="shared" si="5"/>
        <v>2859.4904109589042</v>
      </c>
    </row>
    <row r="11" spans="1:14" ht="27" customHeight="1">
      <c r="A11" s="511" t="s">
        <v>117</v>
      </c>
      <c r="B11" s="107">
        <v>18</v>
      </c>
      <c r="C11" s="118">
        <v>430</v>
      </c>
      <c r="D11" s="514">
        <v>16</v>
      </c>
      <c r="E11" s="514">
        <v>4</v>
      </c>
      <c r="F11" s="124">
        <v>112</v>
      </c>
      <c r="G11" s="109">
        <v>12</v>
      </c>
      <c r="H11" s="541">
        <v>0</v>
      </c>
      <c r="I11" s="545">
        <f t="shared" si="0"/>
        <v>2880</v>
      </c>
      <c r="J11" s="509">
        <f t="shared" si="1"/>
        <v>280</v>
      </c>
      <c r="K11" s="509">
        <f t="shared" si="2"/>
        <v>369.6</v>
      </c>
      <c r="L11" s="509">
        <f t="shared" si="3"/>
        <v>12</v>
      </c>
      <c r="M11" s="639">
        <f t="shared" si="4"/>
        <v>0</v>
      </c>
      <c r="N11" s="510">
        <f t="shared" si="5"/>
        <v>3541.6</v>
      </c>
    </row>
    <row r="12" spans="1:14" ht="27" customHeight="1" thickBot="1">
      <c r="A12" s="515" t="s">
        <v>118</v>
      </c>
      <c r="B12" s="127">
        <v>11</v>
      </c>
      <c r="C12" s="118">
        <v>225</v>
      </c>
      <c r="D12" s="516">
        <v>9</v>
      </c>
      <c r="E12" s="516">
        <v>1</v>
      </c>
      <c r="F12" s="517">
        <v>59</v>
      </c>
      <c r="G12" s="518">
        <v>24</v>
      </c>
      <c r="H12" s="542">
        <v>8</v>
      </c>
      <c r="I12" s="546">
        <f t="shared" si="0"/>
        <v>1620</v>
      </c>
      <c r="J12" s="519">
        <f t="shared" si="1"/>
        <v>70</v>
      </c>
      <c r="K12" s="520">
        <f t="shared" si="2"/>
        <v>194.70000000000002</v>
      </c>
      <c r="L12" s="520">
        <f t="shared" si="3"/>
        <v>24</v>
      </c>
      <c r="M12" s="640">
        <f t="shared" si="4"/>
        <v>197.26027397260276</v>
      </c>
      <c r="N12" s="521">
        <f t="shared" si="5"/>
        <v>2105.960273972603</v>
      </c>
    </row>
    <row r="13" spans="1:14" ht="27" customHeight="1" thickBot="1" thickTop="1">
      <c r="A13" s="522" t="s">
        <v>119</v>
      </c>
      <c r="B13" s="333">
        <f aca="true" t="shared" si="6" ref="B13:H13">SUM(B3:B12)</f>
        <v>118</v>
      </c>
      <c r="C13" s="333">
        <f t="shared" si="6"/>
        <v>3446</v>
      </c>
      <c r="D13" s="523">
        <f t="shared" si="6"/>
        <v>126</v>
      </c>
      <c r="E13" s="523">
        <f t="shared" si="6"/>
        <v>30</v>
      </c>
      <c r="F13" s="524">
        <f t="shared" si="6"/>
        <v>819</v>
      </c>
      <c r="G13" s="524">
        <f t="shared" si="6"/>
        <v>306</v>
      </c>
      <c r="H13" s="543">
        <f t="shared" si="6"/>
        <v>73</v>
      </c>
      <c r="I13" s="547">
        <f>SUM(I3:I12)</f>
        <v>22680</v>
      </c>
      <c r="J13" s="525">
        <f>SUM(J3:J12)</f>
        <v>2100</v>
      </c>
      <c r="K13" s="525">
        <f>SUM(K3:K12)</f>
        <v>2702.7</v>
      </c>
      <c r="L13" s="525">
        <f>SUM(L3:L12)</f>
        <v>306</v>
      </c>
      <c r="M13" s="526">
        <f>SUM(M3:M12)</f>
        <v>1800.0000000000002</v>
      </c>
      <c r="N13" s="527">
        <f t="shared" si="5"/>
        <v>29588.7</v>
      </c>
    </row>
    <row r="14" ht="15.75" customHeight="1" thickBot="1"/>
    <row r="15" spans="1:14" ht="24.75" customHeight="1">
      <c r="A15" s="625" t="s">
        <v>280</v>
      </c>
      <c r="B15" s="626"/>
      <c r="C15" s="626"/>
      <c r="D15" s="627">
        <v>180</v>
      </c>
      <c r="F15" s="720" t="s">
        <v>286</v>
      </c>
      <c r="G15" s="720"/>
      <c r="H15" s="720"/>
      <c r="I15" s="720"/>
      <c r="J15" s="720"/>
      <c r="K15" s="720"/>
      <c r="L15" s="720"/>
      <c r="M15" s="720"/>
      <c r="N15" s="720"/>
    </row>
    <row r="16" spans="1:14" ht="24.75" customHeight="1">
      <c r="A16" s="628" t="s">
        <v>281</v>
      </c>
      <c r="B16" s="1"/>
      <c r="C16" s="1"/>
      <c r="D16" s="629">
        <v>70</v>
      </c>
      <c r="F16" s="720"/>
      <c r="G16" s="720"/>
      <c r="H16" s="720"/>
      <c r="I16" s="720"/>
      <c r="J16" s="720"/>
      <c r="K16" s="720"/>
      <c r="L16" s="720"/>
      <c r="M16" s="720"/>
      <c r="N16" s="720"/>
    </row>
    <row r="17" spans="1:14" ht="24.75" customHeight="1">
      <c r="A17" s="630" t="s">
        <v>282</v>
      </c>
      <c r="B17" s="623" t="s">
        <v>283</v>
      </c>
      <c r="C17" s="624"/>
      <c r="D17" s="631">
        <v>1.1</v>
      </c>
      <c r="F17" s="720"/>
      <c r="G17" s="720"/>
      <c r="H17" s="720"/>
      <c r="I17" s="720"/>
      <c r="J17" s="720"/>
      <c r="K17" s="720"/>
      <c r="L17" s="720"/>
      <c r="M17" s="720"/>
      <c r="N17" s="720"/>
    </row>
    <row r="18" spans="1:14" ht="24.75" customHeight="1">
      <c r="A18" s="632" t="s">
        <v>284</v>
      </c>
      <c r="B18" s="623" t="s">
        <v>283</v>
      </c>
      <c r="C18" s="624"/>
      <c r="D18" s="631">
        <v>1</v>
      </c>
      <c r="F18" s="720"/>
      <c r="G18" s="720"/>
      <c r="H18" s="720"/>
      <c r="I18" s="720"/>
      <c r="J18" s="720"/>
      <c r="K18" s="720"/>
      <c r="L18" s="720"/>
      <c r="M18" s="720"/>
      <c r="N18" s="720"/>
    </row>
    <row r="19" spans="1:4" ht="24.75" customHeight="1">
      <c r="A19" s="630" t="s">
        <v>285</v>
      </c>
      <c r="B19" s="623" t="s">
        <v>283</v>
      </c>
      <c r="C19" s="624"/>
      <c r="D19" s="633">
        <f>D20/H13</f>
        <v>4.109589041095891</v>
      </c>
    </row>
    <row r="20" spans="1:4" ht="24.75" customHeight="1" thickBot="1">
      <c r="A20" s="634" t="s">
        <v>364</v>
      </c>
      <c r="B20" s="635" t="s">
        <v>283</v>
      </c>
      <c r="C20" s="636"/>
      <c r="D20" s="637">
        <v>300</v>
      </c>
    </row>
    <row r="21" ht="14.25">
      <c r="A21" s="621"/>
    </row>
    <row r="22" ht="12.75">
      <c r="D22" s="622"/>
    </row>
  </sheetData>
  <sheetProtection/>
  <mergeCells count="3">
    <mergeCell ref="D1:E1"/>
    <mergeCell ref="I1:N1"/>
    <mergeCell ref="F15:N18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9" sqref="P9:Q9"/>
    </sheetView>
  </sheetViews>
  <sheetFormatPr defaultColWidth="9.140625" defaultRowHeight="12.75"/>
  <cols>
    <col min="1" max="1" width="5.57421875" style="52" customWidth="1"/>
    <col min="2" max="2" width="25.140625" style="13" customWidth="1"/>
    <col min="3" max="3" width="12.140625" style="13" customWidth="1"/>
    <col min="4" max="13" width="11.8515625" style="13" customWidth="1"/>
    <col min="14" max="14" width="23.7109375" style="0" customWidth="1"/>
    <col min="15" max="16" width="17.8515625" style="0" customWidth="1"/>
    <col min="17" max="17" width="20.140625" style="616" customWidth="1"/>
    <col min="18" max="18" width="18.00390625" style="0" customWidth="1"/>
    <col min="19" max="16384" width="9.140625" style="13" customWidth="1"/>
  </cols>
  <sheetData>
    <row r="1" spans="1:14" ht="41.25" customHeight="1" thickBot="1">
      <c r="A1" s="727" t="s">
        <v>87</v>
      </c>
      <c r="B1" s="34" t="s">
        <v>1</v>
      </c>
      <c r="C1" s="156" t="s">
        <v>51</v>
      </c>
      <c r="D1" s="156" t="s">
        <v>52</v>
      </c>
      <c r="E1" s="156" t="s">
        <v>148</v>
      </c>
      <c r="F1" s="156" t="s">
        <v>104</v>
      </c>
      <c r="G1" s="156" t="s">
        <v>55</v>
      </c>
      <c r="H1" s="156" t="s">
        <v>222</v>
      </c>
      <c r="I1" s="156" t="s">
        <v>53</v>
      </c>
      <c r="J1" s="157" t="s">
        <v>54</v>
      </c>
      <c r="K1" s="156" t="s">
        <v>88</v>
      </c>
      <c r="L1" s="156" t="s">
        <v>103</v>
      </c>
      <c r="M1" s="158" t="s">
        <v>58</v>
      </c>
      <c r="N1" s="573" t="s">
        <v>309</v>
      </c>
    </row>
    <row r="2" spans="1:18" ht="12.75" customHeight="1">
      <c r="A2" s="728"/>
      <c r="B2" s="730" t="s">
        <v>89</v>
      </c>
      <c r="C2" s="151">
        <v>43219</v>
      </c>
      <c r="D2" s="151">
        <v>43226</v>
      </c>
      <c r="E2" s="151">
        <v>43233</v>
      </c>
      <c r="F2" s="151">
        <v>43240</v>
      </c>
      <c r="G2" s="151">
        <v>43268</v>
      </c>
      <c r="H2" s="336">
        <v>43310</v>
      </c>
      <c r="I2" s="153">
        <v>43261</v>
      </c>
      <c r="J2" s="155">
        <v>43254</v>
      </c>
      <c r="K2" s="153">
        <v>43289</v>
      </c>
      <c r="L2" s="153">
        <v>43268</v>
      </c>
      <c r="M2" s="154">
        <v>43309</v>
      </c>
      <c r="N2" s="725" t="s">
        <v>314</v>
      </c>
      <c r="O2" s="736" t="s">
        <v>310</v>
      </c>
      <c r="P2" s="739" t="s">
        <v>311</v>
      </c>
      <c r="Q2" s="742" t="s">
        <v>312</v>
      </c>
      <c r="R2" s="721" t="s">
        <v>313</v>
      </c>
    </row>
    <row r="3" spans="1:18" ht="12.75" customHeight="1">
      <c r="A3" s="728"/>
      <c r="B3" s="731"/>
      <c r="C3" s="6"/>
      <c r="D3" s="2"/>
      <c r="E3" s="2"/>
      <c r="F3" s="2"/>
      <c r="G3" s="152">
        <v>43282</v>
      </c>
      <c r="H3" s="733" t="s">
        <v>80</v>
      </c>
      <c r="I3" s="29"/>
      <c r="J3" s="155">
        <v>43275</v>
      </c>
      <c r="K3" s="19"/>
      <c r="L3" s="153">
        <v>43282</v>
      </c>
      <c r="M3" s="28"/>
      <c r="N3" s="725"/>
      <c r="O3" s="737"/>
      <c r="P3" s="740"/>
      <c r="Q3" s="743"/>
      <c r="R3" s="722"/>
    </row>
    <row r="4" spans="1:18" ht="12.75">
      <c r="A4" s="728"/>
      <c r="B4" s="732"/>
      <c r="C4" s="29"/>
      <c r="D4" s="29"/>
      <c r="E4" s="30"/>
      <c r="F4" s="29"/>
      <c r="G4" s="152">
        <v>43296</v>
      </c>
      <c r="H4" s="734"/>
      <c r="I4" s="29"/>
      <c r="J4" s="155">
        <v>43303</v>
      </c>
      <c r="K4" s="29"/>
      <c r="L4" s="153">
        <v>43296</v>
      </c>
      <c r="M4" s="28"/>
      <c r="N4" s="725"/>
      <c r="O4" s="737"/>
      <c r="P4" s="740"/>
      <c r="Q4" s="743"/>
      <c r="R4" s="722"/>
    </row>
    <row r="5" spans="1:18" ht="12.75">
      <c r="A5" s="728"/>
      <c r="B5" s="131" t="s">
        <v>90</v>
      </c>
      <c r="C5" s="29"/>
      <c r="D5" s="29"/>
      <c r="E5" s="29"/>
      <c r="F5" s="29"/>
      <c r="G5" s="151">
        <v>43247</v>
      </c>
      <c r="H5" s="734"/>
      <c r="I5" s="29"/>
      <c r="J5" s="337"/>
      <c r="K5" s="29"/>
      <c r="L5" s="29"/>
      <c r="M5" s="28"/>
      <c r="N5" s="725"/>
      <c r="O5" s="737"/>
      <c r="P5" s="740"/>
      <c r="Q5" s="743"/>
      <c r="R5" s="722"/>
    </row>
    <row r="6" spans="1:18" ht="13.5" thickBot="1">
      <c r="A6" s="729"/>
      <c r="B6" s="31" t="s">
        <v>91</v>
      </c>
      <c r="C6" s="26">
        <v>43338</v>
      </c>
      <c r="D6" s="27">
        <v>43345</v>
      </c>
      <c r="E6" s="27">
        <v>43352</v>
      </c>
      <c r="F6" s="27">
        <v>43359</v>
      </c>
      <c r="G6" s="27">
        <v>43366</v>
      </c>
      <c r="H6" s="735"/>
      <c r="I6" s="32"/>
      <c r="J6" s="33"/>
      <c r="K6" s="32"/>
      <c r="L6" s="53"/>
      <c r="M6" s="54"/>
      <c r="N6" s="726"/>
      <c r="O6" s="738"/>
      <c r="P6" s="741"/>
      <c r="Q6" s="744"/>
      <c r="R6" s="723"/>
    </row>
    <row r="7" spans="1:18" ht="46.5" customHeight="1">
      <c r="A7" s="35">
        <v>1</v>
      </c>
      <c r="B7" s="36" t="s">
        <v>92</v>
      </c>
      <c r="C7" s="37">
        <v>0.75</v>
      </c>
      <c r="D7" s="38">
        <v>0.75</v>
      </c>
      <c r="E7" s="37">
        <v>0.75</v>
      </c>
      <c r="F7" s="38">
        <v>0.7083333333333334</v>
      </c>
      <c r="G7" s="37">
        <v>0.6666666666666666</v>
      </c>
      <c r="H7" s="39">
        <v>0.5416666666666666</v>
      </c>
      <c r="I7" s="37">
        <v>0.6458333333333334</v>
      </c>
      <c r="J7" s="40">
        <v>0.3333333333333333</v>
      </c>
      <c r="K7" s="37">
        <v>0.3333333333333333</v>
      </c>
      <c r="L7" s="132" t="s">
        <v>93</v>
      </c>
      <c r="M7" s="134" t="s">
        <v>93</v>
      </c>
      <c r="N7" s="589" t="s">
        <v>334</v>
      </c>
      <c r="O7" s="586" t="s">
        <v>335</v>
      </c>
      <c r="P7" s="582" t="s">
        <v>336</v>
      </c>
      <c r="Q7" s="583" t="s">
        <v>337</v>
      </c>
      <c r="R7" s="584"/>
    </row>
    <row r="8" spans="1:18" ht="46.5" customHeight="1" thickBot="1">
      <c r="A8" s="41">
        <v>2</v>
      </c>
      <c r="B8" s="42" t="s">
        <v>94</v>
      </c>
      <c r="C8" s="43">
        <v>0.7777777777777778</v>
      </c>
      <c r="D8" s="44">
        <v>0.7777777777777778</v>
      </c>
      <c r="E8" s="43">
        <v>0.7777777777777778</v>
      </c>
      <c r="F8" s="44">
        <v>0.7361111111111112</v>
      </c>
      <c r="G8" s="43">
        <v>0.6944444444444445</v>
      </c>
      <c r="H8" s="44">
        <v>0.5694444444444444</v>
      </c>
      <c r="I8" s="43">
        <v>0.6319444444444444</v>
      </c>
      <c r="J8" s="45">
        <v>0.3611111111111111</v>
      </c>
      <c r="K8" s="43">
        <v>0.3611111111111111</v>
      </c>
      <c r="L8" s="133" t="s">
        <v>93</v>
      </c>
      <c r="M8" s="135" t="s">
        <v>93</v>
      </c>
      <c r="N8" s="585" t="s">
        <v>338</v>
      </c>
      <c r="O8" s="590" t="s">
        <v>339</v>
      </c>
      <c r="P8" s="582" t="s">
        <v>340</v>
      </c>
      <c r="Q8" s="591" t="s">
        <v>341</v>
      </c>
      <c r="R8" s="620"/>
    </row>
    <row r="9" spans="1:18" ht="46.5" customHeight="1" thickBot="1">
      <c r="A9" s="41">
        <v>3</v>
      </c>
      <c r="B9" s="42" t="s">
        <v>95</v>
      </c>
      <c r="C9" s="43">
        <v>0.8055555555555556</v>
      </c>
      <c r="D9" s="44">
        <v>0.8055555555555556</v>
      </c>
      <c r="E9" s="43">
        <v>0.8055555555555556</v>
      </c>
      <c r="F9" s="44">
        <v>0.763888888888889</v>
      </c>
      <c r="G9" s="43">
        <v>0.7222222222222222</v>
      </c>
      <c r="H9" s="44">
        <v>0.5972222222222222</v>
      </c>
      <c r="I9" s="43">
        <v>0.6597222222222222</v>
      </c>
      <c r="J9" s="44">
        <v>0.3888888888888889</v>
      </c>
      <c r="K9" s="43">
        <v>0.3888888888888889</v>
      </c>
      <c r="L9" s="133" t="s">
        <v>93</v>
      </c>
      <c r="M9" s="135" t="s">
        <v>93</v>
      </c>
      <c r="N9" s="597" t="s">
        <v>349</v>
      </c>
      <c r="O9" s="598" t="s">
        <v>363</v>
      </c>
      <c r="P9" s="599"/>
      <c r="Q9" s="600"/>
      <c r="R9" s="620"/>
    </row>
    <row r="10" spans="1:18" ht="46.5" customHeight="1">
      <c r="A10" s="41">
        <v>4</v>
      </c>
      <c r="B10" s="42" t="s">
        <v>96</v>
      </c>
      <c r="C10" s="43">
        <v>0.8333333333333334</v>
      </c>
      <c r="D10" s="44">
        <v>0.8333333333333334</v>
      </c>
      <c r="E10" s="43">
        <v>0.8333333333333334</v>
      </c>
      <c r="F10" s="44">
        <v>0.7916666666666667</v>
      </c>
      <c r="G10" s="43">
        <v>0.75</v>
      </c>
      <c r="H10" s="44">
        <v>0.625</v>
      </c>
      <c r="I10" s="43">
        <v>0.6875</v>
      </c>
      <c r="J10" s="44">
        <v>0.4166666666666667</v>
      </c>
      <c r="K10" s="43">
        <v>0.4166666666666667</v>
      </c>
      <c r="L10" s="133" t="s">
        <v>93</v>
      </c>
      <c r="M10" s="135" t="s">
        <v>93</v>
      </c>
      <c r="N10" s="617"/>
      <c r="O10" s="574"/>
      <c r="P10" s="618"/>
      <c r="Q10" s="619"/>
      <c r="R10" s="620"/>
    </row>
    <row r="11" spans="1:18" ht="46.5" customHeight="1">
      <c r="A11" s="41">
        <v>5</v>
      </c>
      <c r="B11" s="42" t="s">
        <v>97</v>
      </c>
      <c r="C11" s="43">
        <v>0.8472222222222222</v>
      </c>
      <c r="D11" s="44">
        <v>0.8472222222222222</v>
      </c>
      <c r="E11" s="43">
        <v>0.8472222222222222</v>
      </c>
      <c r="F11" s="44">
        <v>0.8055555555555556</v>
      </c>
      <c r="G11" s="43">
        <v>0.7638888888888888</v>
      </c>
      <c r="H11" s="44">
        <v>0.638888888888889</v>
      </c>
      <c r="I11" s="43">
        <v>0.7013888888888888</v>
      </c>
      <c r="J11" s="44">
        <v>0.4305555555555556</v>
      </c>
      <c r="K11" s="43">
        <v>0.4305555555555556</v>
      </c>
      <c r="L11" s="159" t="s">
        <v>159</v>
      </c>
      <c r="M11" s="135" t="s">
        <v>93</v>
      </c>
      <c r="N11" s="617"/>
      <c r="O11" s="574"/>
      <c r="P11" s="618"/>
      <c r="Q11" s="619"/>
      <c r="R11" s="620"/>
    </row>
    <row r="12" spans="1:18" ht="46.5" customHeight="1">
      <c r="A12" s="41">
        <v>6</v>
      </c>
      <c r="B12" s="42" t="s">
        <v>98</v>
      </c>
      <c r="C12" s="43">
        <v>0.8645833333333334</v>
      </c>
      <c r="D12" s="44">
        <v>0.8645833333333334</v>
      </c>
      <c r="E12" s="43">
        <v>0.8645833333333334</v>
      </c>
      <c r="F12" s="44">
        <v>0.8229166666666667</v>
      </c>
      <c r="G12" s="43">
        <v>0.78125</v>
      </c>
      <c r="H12" s="44">
        <v>0.65625</v>
      </c>
      <c r="I12" s="43">
        <v>0.71875</v>
      </c>
      <c r="J12" s="44">
        <v>0.4479166666666667</v>
      </c>
      <c r="K12" s="43">
        <v>0.4479166666666667</v>
      </c>
      <c r="L12" s="159" t="s">
        <v>159</v>
      </c>
      <c r="M12" s="135" t="s">
        <v>93</v>
      </c>
      <c r="N12" s="617"/>
      <c r="O12" s="574"/>
      <c r="P12" s="618"/>
      <c r="Q12" s="619"/>
      <c r="R12" s="620"/>
    </row>
    <row r="13" spans="1:18" ht="46.5" customHeight="1" thickBot="1">
      <c r="A13" s="41">
        <v>7</v>
      </c>
      <c r="B13" s="42" t="s">
        <v>99</v>
      </c>
      <c r="C13" s="43">
        <v>0.8819444444444445</v>
      </c>
      <c r="D13" s="44">
        <v>0.8819444444444445</v>
      </c>
      <c r="E13" s="43">
        <v>0.8819444444444445</v>
      </c>
      <c r="F13" s="44">
        <v>0.8402777777777779</v>
      </c>
      <c r="G13" s="43">
        <v>0.7986111111111112</v>
      </c>
      <c r="H13" s="44">
        <v>0.6736111111111112</v>
      </c>
      <c r="I13" s="43">
        <v>0.7361111111111112</v>
      </c>
      <c r="J13" s="44">
        <v>0.46527777777777773</v>
      </c>
      <c r="K13" s="43">
        <v>0.46527777777777773</v>
      </c>
      <c r="L13" s="159" t="s">
        <v>159</v>
      </c>
      <c r="M13" s="135" t="s">
        <v>93</v>
      </c>
      <c r="N13" s="617"/>
      <c r="O13" s="574"/>
      <c r="P13" s="618"/>
      <c r="Q13" s="619"/>
      <c r="R13" s="620"/>
    </row>
    <row r="14" spans="1:18" ht="46.5" customHeight="1" thickTop="1">
      <c r="A14" s="41">
        <v>8</v>
      </c>
      <c r="B14" s="42" t="s">
        <v>100</v>
      </c>
      <c r="C14" s="43">
        <v>0.8993055555555557</v>
      </c>
      <c r="D14" s="44">
        <v>0.8993055555555557</v>
      </c>
      <c r="E14" s="43">
        <v>0.8993055555555557</v>
      </c>
      <c r="F14" s="44">
        <v>0.8576388888888891</v>
      </c>
      <c r="G14" s="43">
        <v>0.8159722222222222</v>
      </c>
      <c r="H14" s="44">
        <v>0.6909722222222222</v>
      </c>
      <c r="I14" s="43">
        <v>0.7534722222222222</v>
      </c>
      <c r="J14" s="44">
        <v>0.4826388888888889</v>
      </c>
      <c r="K14" s="43">
        <v>0.4826388888888889</v>
      </c>
      <c r="L14" s="159" t="s">
        <v>159</v>
      </c>
      <c r="M14" s="135" t="s">
        <v>93</v>
      </c>
      <c r="N14" s="575" t="s">
        <v>315</v>
      </c>
      <c r="O14" s="576" t="s">
        <v>316</v>
      </c>
      <c r="P14" s="577" t="s">
        <v>317</v>
      </c>
      <c r="Q14" s="578" t="s">
        <v>318</v>
      </c>
      <c r="R14" s="579"/>
    </row>
    <row r="15" spans="1:18" ht="46.5" customHeight="1">
      <c r="A15" s="41">
        <v>9</v>
      </c>
      <c r="B15" s="42" t="s">
        <v>101</v>
      </c>
      <c r="C15" s="43">
        <v>0.9166666666666669</v>
      </c>
      <c r="D15" s="44">
        <v>0.9166666666666669</v>
      </c>
      <c r="E15" s="43">
        <v>0.9166666666666669</v>
      </c>
      <c r="F15" s="44">
        <v>0.8750000000000002</v>
      </c>
      <c r="G15" s="43">
        <v>0.8333333333333334</v>
      </c>
      <c r="H15" s="44">
        <v>0.7083333333333334</v>
      </c>
      <c r="I15" s="43">
        <v>0.7708333333333334</v>
      </c>
      <c r="J15" s="44">
        <v>0.5</v>
      </c>
      <c r="K15" s="43">
        <v>0.5</v>
      </c>
      <c r="L15" s="159" t="s">
        <v>159</v>
      </c>
      <c r="M15" s="135" t="s">
        <v>93</v>
      </c>
      <c r="N15" s="580" t="s">
        <v>319</v>
      </c>
      <c r="O15" s="581" t="s">
        <v>320</v>
      </c>
      <c r="P15" s="582" t="s">
        <v>321</v>
      </c>
      <c r="Q15" s="583" t="s">
        <v>322</v>
      </c>
      <c r="R15" s="584"/>
    </row>
    <row r="16" spans="1:18" ht="46.5" customHeight="1" thickBot="1">
      <c r="A16" s="46">
        <v>10</v>
      </c>
      <c r="B16" s="47" t="s">
        <v>102</v>
      </c>
      <c r="C16" s="48">
        <v>0.9375000000000002</v>
      </c>
      <c r="D16" s="49">
        <v>0.9375000000000002</v>
      </c>
      <c r="E16" s="48">
        <v>0.9375000000000002</v>
      </c>
      <c r="F16" s="49">
        <v>0.8958333333333336</v>
      </c>
      <c r="G16" s="48">
        <v>0.8541666666666666</v>
      </c>
      <c r="H16" s="49">
        <v>0.7291666666666666</v>
      </c>
      <c r="I16" s="48">
        <v>0.7916666666666666</v>
      </c>
      <c r="J16" s="49">
        <v>0.5208333333333334</v>
      </c>
      <c r="K16" s="48">
        <v>0.5208333333333334</v>
      </c>
      <c r="L16" s="160" t="s">
        <v>159</v>
      </c>
      <c r="M16" s="136" t="s">
        <v>93</v>
      </c>
      <c r="N16" s="585" t="s">
        <v>323</v>
      </c>
      <c r="O16" s="586" t="s">
        <v>324</v>
      </c>
      <c r="P16" s="582" t="s">
        <v>325</v>
      </c>
      <c r="Q16" s="583" t="s">
        <v>326</v>
      </c>
      <c r="R16" s="584"/>
    </row>
    <row r="17" spans="12:18" ht="21.75" customHeight="1">
      <c r="L17" s="55"/>
      <c r="M17" s="55"/>
      <c r="N17" s="580" t="s">
        <v>327</v>
      </c>
      <c r="O17" s="581" t="s">
        <v>328</v>
      </c>
      <c r="P17" s="582" t="s">
        <v>329</v>
      </c>
      <c r="Q17" s="587" t="s">
        <v>330</v>
      </c>
      <c r="R17" s="584"/>
    </row>
    <row r="18" spans="1:18" ht="21.75" customHeight="1">
      <c r="A18" s="50" t="s">
        <v>105</v>
      </c>
      <c r="B18" s="51"/>
      <c r="C18" s="51"/>
      <c r="D18" s="51"/>
      <c r="E18" s="51"/>
      <c r="F18" s="51"/>
      <c r="G18" s="51"/>
      <c r="L18" s="55"/>
      <c r="M18" s="55"/>
      <c r="N18" s="580" t="s">
        <v>331</v>
      </c>
      <c r="O18" s="581" t="s">
        <v>332</v>
      </c>
      <c r="P18" s="582"/>
      <c r="Q18" s="583" t="s">
        <v>333</v>
      </c>
      <c r="R18" s="588"/>
    </row>
    <row r="19" spans="12:18" ht="21.75" customHeight="1">
      <c r="L19" s="55"/>
      <c r="M19" s="55"/>
      <c r="N19" s="589" t="s">
        <v>334</v>
      </c>
      <c r="O19" s="586" t="s">
        <v>335</v>
      </c>
      <c r="P19" s="582" t="s">
        <v>336</v>
      </c>
      <c r="Q19" s="583" t="s">
        <v>337</v>
      </c>
      <c r="R19" s="584"/>
    </row>
    <row r="20" spans="14:18" ht="21.75" customHeight="1">
      <c r="N20" s="585" t="s">
        <v>338</v>
      </c>
      <c r="O20" s="590" t="s">
        <v>339</v>
      </c>
      <c r="P20" s="582" t="s">
        <v>340</v>
      </c>
      <c r="Q20" s="591" t="s">
        <v>341</v>
      </c>
      <c r="R20" s="584"/>
    </row>
    <row r="21" spans="14:18" ht="21.75" customHeight="1">
      <c r="N21" s="580" t="s">
        <v>342</v>
      </c>
      <c r="O21" s="581" t="s">
        <v>343</v>
      </c>
      <c r="P21" s="582" t="s">
        <v>344</v>
      </c>
      <c r="Q21" s="583" t="s">
        <v>345</v>
      </c>
      <c r="R21" s="584"/>
    </row>
    <row r="22" spans="14:18" ht="21.75" customHeight="1" thickBot="1">
      <c r="N22" s="592" t="s">
        <v>346</v>
      </c>
      <c r="O22" s="593" t="s">
        <v>347</v>
      </c>
      <c r="P22" s="594" t="s">
        <v>348</v>
      </c>
      <c r="Q22" s="595"/>
      <c r="R22" s="596"/>
    </row>
    <row r="23" spans="14:18" ht="21.75" customHeight="1" thickBot="1">
      <c r="N23" s="597" t="s">
        <v>349</v>
      </c>
      <c r="O23" s="598" t="s">
        <v>350</v>
      </c>
      <c r="P23" s="599" t="s">
        <v>351</v>
      </c>
      <c r="Q23" s="600" t="s">
        <v>352</v>
      </c>
      <c r="R23" s="601"/>
    </row>
    <row r="24" spans="14:18" ht="21.75" customHeight="1" thickBot="1">
      <c r="N24" s="602"/>
      <c r="O24" s="602"/>
      <c r="P24" s="602"/>
      <c r="Q24" s="603"/>
      <c r="R24" s="602"/>
    </row>
    <row r="25" spans="14:18" ht="21.75" customHeight="1">
      <c r="N25" s="604" t="s">
        <v>338</v>
      </c>
      <c r="O25" s="605" t="s">
        <v>353</v>
      </c>
      <c r="P25" s="606" t="s">
        <v>354</v>
      </c>
      <c r="Q25" s="607" t="s">
        <v>355</v>
      </c>
      <c r="R25" s="608" t="s">
        <v>356</v>
      </c>
    </row>
    <row r="26" spans="14:18" ht="21.75" customHeight="1">
      <c r="N26" s="609" t="s">
        <v>357</v>
      </c>
      <c r="O26" s="610" t="s">
        <v>358</v>
      </c>
      <c r="P26" s="611">
        <v>905609562</v>
      </c>
      <c r="Q26" s="612"/>
      <c r="R26" s="613"/>
    </row>
    <row r="27" spans="14:18" ht="21.75" customHeight="1" thickBot="1">
      <c r="N27" s="614" t="s">
        <v>359</v>
      </c>
      <c r="O27" s="615" t="s">
        <v>360</v>
      </c>
      <c r="P27" s="615" t="s">
        <v>361</v>
      </c>
      <c r="Q27" s="724" t="s">
        <v>362</v>
      </c>
      <c r="R27" s="724"/>
    </row>
    <row r="28" ht="21.75" customHeight="1"/>
    <row r="29" ht="21.75" customHeight="1"/>
    <row r="30" ht="21.75" customHeight="1"/>
    <row r="31" ht="21.75" customHeight="1"/>
  </sheetData>
  <sheetProtection/>
  <mergeCells count="9">
    <mergeCell ref="R2:R6"/>
    <mergeCell ref="Q27:R27"/>
    <mergeCell ref="N2:N6"/>
    <mergeCell ref="A1:A6"/>
    <mergeCell ref="B2:B4"/>
    <mergeCell ref="H3:H6"/>
    <mergeCell ref="O2:O6"/>
    <mergeCell ref="P2:P6"/>
    <mergeCell ref="Q2:Q6"/>
  </mergeCells>
  <hyperlinks>
    <hyperlink ref="Q14" r:id="rId1" display="palo.korbas@gmail.com"/>
    <hyperlink ref="Q15" r:id="rId2" display="michal.gajdusek1@gmail.com"/>
    <hyperlink ref="Q16" r:id="rId3" display="j.pesko2@gmail.com"/>
    <hyperlink ref="Q18" r:id="rId4" display="viliam.janko@gmail.com"/>
    <hyperlink ref="Q19" r:id="rId5" display="lcsorgei@zoznam.sk"/>
    <hyperlink ref="Q20" r:id="rId6" display="GehryJozef@stonline.sk,"/>
    <hyperlink ref="Q23" r:id="rId7" display="alojz.barbirik@gmail.com"/>
    <hyperlink ref="Q17" r:id="rId8" display="jozef.detari@azet.sk"/>
    <hyperlink ref="Q7" r:id="rId9" display="lcsorgei@zoznam.sk"/>
    <hyperlink ref="Q8" r:id="rId10" display="GehryJozef@stonline.sk,"/>
  </hyperlinks>
  <printOptions horizontalCentered="1"/>
  <pageMargins left="0" right="0" top="0.7480314960629921" bottom="0.3937007874015748" header="0.31496062992125984" footer="0.11811023622047245"/>
  <pageSetup horizontalDpi="300" verticalDpi="300" orientation="landscape" paperSize="9" scale="80" r:id="rId11"/>
  <headerFooter>
    <oddHeader>&amp;L&amp;Z&amp;F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"/>
  <sheetViews>
    <sheetView tabSelected="1" zoomScalePageLayoutView="0" workbookViewId="0" topLeftCell="A1">
      <selection activeCell="D21" sqref="D21:D22"/>
    </sheetView>
  </sheetViews>
  <sheetFormatPr defaultColWidth="9.140625" defaultRowHeight="12.75"/>
  <cols>
    <col min="1" max="1" width="4.57421875" style="0" customWidth="1"/>
    <col min="2" max="2" width="39.7109375" style="0" customWidth="1"/>
    <col min="3" max="3" width="18.8515625" style="0" customWidth="1"/>
    <col min="4" max="4" width="24.421875" style="0" customWidth="1"/>
  </cols>
  <sheetData>
    <row r="1" spans="1:4" ht="39.75" customHeight="1">
      <c r="A1" s="854" t="s">
        <v>365</v>
      </c>
      <c r="B1" s="855" t="s">
        <v>366</v>
      </c>
      <c r="C1" s="856" t="s">
        <v>374</v>
      </c>
      <c r="D1" s="873" t="s">
        <v>375</v>
      </c>
    </row>
    <row r="2" spans="1:4" ht="18.75" customHeight="1">
      <c r="A2" s="857"/>
      <c r="B2" s="848"/>
      <c r="C2" s="563">
        <v>43215</v>
      </c>
      <c r="D2" s="874">
        <v>43216</v>
      </c>
    </row>
    <row r="3" spans="1:4" ht="18.75" customHeight="1">
      <c r="A3" s="857"/>
      <c r="B3" s="848"/>
      <c r="C3" s="563">
        <v>43222</v>
      </c>
      <c r="D3" s="874">
        <v>43223</v>
      </c>
    </row>
    <row r="4" spans="1:4" ht="18.75" customHeight="1">
      <c r="A4" s="857"/>
      <c r="B4" s="848"/>
      <c r="C4" s="563">
        <v>43229</v>
      </c>
      <c r="D4" s="874">
        <v>43230</v>
      </c>
    </row>
    <row r="5" spans="1:4" ht="18.75" customHeight="1">
      <c r="A5" s="857"/>
      <c r="B5" s="848"/>
      <c r="C5" s="563">
        <v>43236</v>
      </c>
      <c r="D5" s="874">
        <v>43237</v>
      </c>
    </row>
    <row r="6" spans="1:4" ht="18.75" customHeight="1">
      <c r="A6" s="857"/>
      <c r="B6" s="848"/>
      <c r="C6" s="563">
        <v>43243</v>
      </c>
      <c r="D6" s="874">
        <v>43244</v>
      </c>
    </row>
    <row r="7" spans="1:4" ht="18.75" customHeight="1" thickBot="1">
      <c r="A7" s="858"/>
      <c r="B7" s="859"/>
      <c r="C7" s="875">
        <v>43250</v>
      </c>
      <c r="D7" s="876">
        <v>43251</v>
      </c>
    </row>
    <row r="8" spans="1:4" ht="9.75" customHeight="1" thickBot="1">
      <c r="A8" s="860"/>
      <c r="B8" s="849"/>
      <c r="C8" s="850"/>
      <c r="D8" s="861"/>
    </row>
    <row r="9" spans="1:4" ht="27" customHeight="1">
      <c r="A9" s="870">
        <v>1</v>
      </c>
      <c r="B9" s="871" t="s">
        <v>369</v>
      </c>
      <c r="C9" s="877" t="s">
        <v>376</v>
      </c>
      <c r="D9" s="872">
        <v>0.7916666666666666</v>
      </c>
    </row>
    <row r="10" spans="1:4" ht="27" customHeight="1">
      <c r="A10" s="863">
        <v>2</v>
      </c>
      <c r="B10" s="853" t="s">
        <v>370</v>
      </c>
      <c r="C10" s="878" t="s">
        <v>376</v>
      </c>
      <c r="D10" s="864">
        <v>0.8263888888888888</v>
      </c>
    </row>
    <row r="11" spans="1:4" ht="27" customHeight="1">
      <c r="A11" s="862">
        <v>3</v>
      </c>
      <c r="B11" s="851" t="s">
        <v>367</v>
      </c>
      <c r="C11" s="879" t="s">
        <v>376</v>
      </c>
      <c r="D11" s="865">
        <v>0.8472222222222222</v>
      </c>
    </row>
    <row r="12" spans="1:4" ht="27" customHeight="1">
      <c r="A12" s="863">
        <v>4</v>
      </c>
      <c r="B12" s="853" t="s">
        <v>368</v>
      </c>
      <c r="C12" s="880" t="s">
        <v>376</v>
      </c>
      <c r="D12" s="866">
        <v>0.875</v>
      </c>
    </row>
    <row r="13" spans="1:4" ht="27" customHeight="1">
      <c r="A13" s="862">
        <v>5</v>
      </c>
      <c r="B13" s="852" t="s">
        <v>371</v>
      </c>
      <c r="C13" s="879" t="s">
        <v>376</v>
      </c>
      <c r="D13" s="865">
        <v>0.9027777777777778</v>
      </c>
    </row>
    <row r="14" spans="1:4" ht="27" customHeight="1">
      <c r="A14" s="863">
        <v>6</v>
      </c>
      <c r="B14" s="853" t="s">
        <v>372</v>
      </c>
      <c r="C14" s="880" t="s">
        <v>376</v>
      </c>
      <c r="D14" s="866">
        <v>0.9131944444444445</v>
      </c>
    </row>
    <row r="15" spans="1:4" ht="27" customHeight="1" thickBot="1">
      <c r="A15" s="867">
        <v>7</v>
      </c>
      <c r="B15" s="868" t="s">
        <v>373</v>
      </c>
      <c r="C15" s="881" t="s">
        <v>376</v>
      </c>
      <c r="D15" s="869">
        <v>0.9375</v>
      </c>
    </row>
    <row r="16" ht="12.75" customHeight="1"/>
    <row r="17" ht="13.5" customHeight="1" thickBot="1"/>
    <row r="18" spans="1:4" ht="39.75" customHeight="1" thickBot="1">
      <c r="A18" s="883" t="s">
        <v>377</v>
      </c>
      <c r="B18" s="884"/>
      <c r="C18" s="884"/>
      <c r="D18" s="885"/>
    </row>
    <row r="19" ht="13.5" customHeight="1"/>
    <row r="20" ht="12.75" customHeight="1"/>
    <row r="21" ht="13.5" customHeight="1"/>
    <row r="22" ht="13.5" customHeight="1">
      <c r="B22" s="882"/>
    </row>
    <row r="23" ht="11.25" customHeight="1"/>
    <row r="24" ht="12.75" customHeight="1"/>
    <row r="25" ht="13.5" customHeight="1"/>
  </sheetData>
  <sheetProtection/>
  <mergeCells count="3">
    <mergeCell ref="A18:D18"/>
    <mergeCell ref="A1:A7"/>
    <mergeCell ref="B1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L72"/>
  <sheetViews>
    <sheetView zoomScalePageLayoutView="0" workbookViewId="0" topLeftCell="A50">
      <selection activeCell="O34" sqref="O34"/>
    </sheetView>
  </sheetViews>
  <sheetFormatPr defaultColWidth="14.421875" defaultRowHeight="15.75" customHeight="1"/>
  <cols>
    <col min="1" max="1" width="14.421875" style="0" customWidth="1"/>
    <col min="2" max="11" width="11.421875" style="0" customWidth="1"/>
    <col min="12" max="12" width="9.7109375" style="0" customWidth="1"/>
    <col min="13" max="13" width="2.00390625" style="0" customWidth="1"/>
  </cols>
  <sheetData>
    <row r="1" spans="1:11" ht="32.25" customHeight="1" thickBot="1">
      <c r="A1" s="745" t="s">
        <v>209</v>
      </c>
      <c r="B1" s="746"/>
      <c r="C1" s="746"/>
      <c r="D1" s="746"/>
      <c r="E1" s="746"/>
      <c r="F1" s="746"/>
      <c r="G1" s="746"/>
      <c r="H1" s="746"/>
      <c r="I1" s="746"/>
      <c r="J1" s="746"/>
      <c r="K1" s="747"/>
    </row>
    <row r="3" spans="4:10" ht="15.75" customHeight="1" thickBot="1">
      <c r="D3" s="198"/>
      <c r="E3" s="748"/>
      <c r="F3" s="748"/>
      <c r="G3" s="748"/>
      <c r="H3" s="748"/>
      <c r="I3" s="748"/>
      <c r="J3" s="748"/>
    </row>
    <row r="4" spans="2:9" ht="15.75" customHeight="1" thickTop="1">
      <c r="B4" s="199">
        <v>57</v>
      </c>
      <c r="C4" s="200">
        <v>49</v>
      </c>
      <c r="D4" s="200">
        <v>41</v>
      </c>
      <c r="E4" s="201">
        <v>33</v>
      </c>
      <c r="F4" s="202">
        <v>25</v>
      </c>
      <c r="G4" s="202">
        <v>17</v>
      </c>
      <c r="H4" s="202">
        <v>9</v>
      </c>
      <c r="I4" s="203">
        <v>1</v>
      </c>
    </row>
    <row r="5" spans="2:9" ht="15.75" customHeight="1" thickBot="1">
      <c r="B5" s="204" t="s">
        <v>173</v>
      </c>
      <c r="C5" s="205" t="s">
        <v>174</v>
      </c>
      <c r="D5" s="205" t="s">
        <v>174</v>
      </c>
      <c r="E5" s="206" t="s">
        <v>175</v>
      </c>
      <c r="F5" s="206" t="s">
        <v>175</v>
      </c>
      <c r="G5" s="207" t="s">
        <v>176</v>
      </c>
      <c r="H5" s="208" t="s">
        <v>177</v>
      </c>
      <c r="I5" s="209" t="s">
        <v>177</v>
      </c>
    </row>
    <row r="6" spans="2:9" ht="15.75" customHeight="1" thickTop="1">
      <c r="B6" s="210">
        <v>58</v>
      </c>
      <c r="C6" s="211">
        <v>50</v>
      </c>
      <c r="D6" s="212">
        <v>42</v>
      </c>
      <c r="E6" s="211">
        <v>34</v>
      </c>
      <c r="F6" s="211">
        <v>26</v>
      </c>
      <c r="G6" s="213">
        <v>18</v>
      </c>
      <c r="H6" s="214">
        <v>10</v>
      </c>
      <c r="I6" s="215">
        <v>2</v>
      </c>
    </row>
    <row r="7" spans="2:10" ht="15.75" customHeight="1" thickBot="1">
      <c r="B7" s="204" t="s">
        <v>173</v>
      </c>
      <c r="C7" s="216" t="s">
        <v>174</v>
      </c>
      <c r="D7" s="216" t="s">
        <v>174</v>
      </c>
      <c r="E7" s="217" t="s">
        <v>175</v>
      </c>
      <c r="F7" s="217" t="s">
        <v>175</v>
      </c>
      <c r="G7" s="218" t="s">
        <v>176</v>
      </c>
      <c r="H7" s="218" t="s">
        <v>176</v>
      </c>
      <c r="I7" s="209" t="s">
        <v>177</v>
      </c>
      <c r="J7" s="219"/>
    </row>
    <row r="8" spans="2:10" ht="15.75" customHeight="1" thickTop="1">
      <c r="B8" s="199">
        <v>59</v>
      </c>
      <c r="C8" s="200">
        <v>51</v>
      </c>
      <c r="D8" s="220">
        <v>43</v>
      </c>
      <c r="E8" s="200">
        <v>35</v>
      </c>
      <c r="F8" s="200">
        <v>27</v>
      </c>
      <c r="G8" s="202">
        <v>19</v>
      </c>
      <c r="H8" s="202">
        <v>11</v>
      </c>
      <c r="I8" s="203">
        <v>3</v>
      </c>
      <c r="J8" s="219"/>
    </row>
    <row r="9" spans="2:10" ht="15.75" customHeight="1" thickBot="1">
      <c r="B9" s="204" t="s">
        <v>173</v>
      </c>
      <c r="C9" s="205" t="s">
        <v>174</v>
      </c>
      <c r="D9" s="205" t="s">
        <v>174</v>
      </c>
      <c r="E9" s="206" t="s">
        <v>175</v>
      </c>
      <c r="F9" s="206" t="s">
        <v>175</v>
      </c>
      <c r="G9" s="207" t="s">
        <v>176</v>
      </c>
      <c r="H9" s="207" t="s">
        <v>176</v>
      </c>
      <c r="I9" s="209" t="s">
        <v>177</v>
      </c>
      <c r="J9" s="219"/>
    </row>
    <row r="10" spans="2:10" ht="15.75" customHeight="1" thickTop="1">
      <c r="B10" s="210">
        <v>60</v>
      </c>
      <c r="C10" s="211">
        <v>52</v>
      </c>
      <c r="D10" s="212">
        <v>44</v>
      </c>
      <c r="E10" s="211">
        <v>36</v>
      </c>
      <c r="F10" s="214">
        <v>28</v>
      </c>
      <c r="G10" s="213">
        <v>20</v>
      </c>
      <c r="H10" s="213">
        <v>12</v>
      </c>
      <c r="I10" s="215">
        <v>4</v>
      </c>
      <c r="J10" s="219"/>
    </row>
    <row r="11" spans="2:10" ht="15.75" customHeight="1" thickBot="1">
      <c r="B11" s="204" t="s">
        <v>173</v>
      </c>
      <c r="C11" s="216" t="s">
        <v>174</v>
      </c>
      <c r="D11" s="216" t="s">
        <v>174</v>
      </c>
      <c r="E11" s="217" t="s">
        <v>175</v>
      </c>
      <c r="F11" s="217" t="s">
        <v>175</v>
      </c>
      <c r="G11" s="218" t="s">
        <v>176</v>
      </c>
      <c r="H11" s="218" t="s">
        <v>176</v>
      </c>
      <c r="I11" s="209" t="s">
        <v>177</v>
      </c>
      <c r="J11" s="219"/>
    </row>
    <row r="12" spans="2:10" ht="15.75" customHeight="1" thickTop="1">
      <c r="B12" s="199">
        <v>61</v>
      </c>
      <c r="C12" s="200">
        <v>53</v>
      </c>
      <c r="D12" s="220">
        <v>45</v>
      </c>
      <c r="E12" s="200">
        <v>37</v>
      </c>
      <c r="F12" s="200">
        <v>29</v>
      </c>
      <c r="G12" s="202">
        <v>21</v>
      </c>
      <c r="H12" s="201">
        <v>13</v>
      </c>
      <c r="I12" s="203">
        <v>5</v>
      </c>
      <c r="J12" s="219"/>
    </row>
    <row r="13" spans="2:10" ht="15.75" customHeight="1" thickBot="1">
      <c r="B13" s="204" t="s">
        <v>173</v>
      </c>
      <c r="C13" s="205" t="s">
        <v>174</v>
      </c>
      <c r="D13" s="205" t="s">
        <v>174</v>
      </c>
      <c r="E13" s="206" t="s">
        <v>175</v>
      </c>
      <c r="F13" s="206" t="s">
        <v>175</v>
      </c>
      <c r="G13" s="207" t="s">
        <v>176</v>
      </c>
      <c r="H13" s="207" t="s">
        <v>176</v>
      </c>
      <c r="I13" s="209" t="s">
        <v>177</v>
      </c>
      <c r="J13" s="219"/>
    </row>
    <row r="14" spans="2:11" ht="15.75" customHeight="1" thickTop="1">
      <c r="B14" s="210">
        <v>62</v>
      </c>
      <c r="C14" s="211">
        <v>54</v>
      </c>
      <c r="D14" s="212">
        <v>46</v>
      </c>
      <c r="E14" s="211">
        <v>38</v>
      </c>
      <c r="F14" s="211">
        <v>30</v>
      </c>
      <c r="G14" s="213">
        <v>22</v>
      </c>
      <c r="H14" s="213">
        <v>14</v>
      </c>
      <c r="I14" s="215">
        <v>6</v>
      </c>
      <c r="J14" s="222"/>
      <c r="K14" s="222"/>
    </row>
    <row r="15" spans="2:11" ht="15.75" customHeight="1" thickBot="1">
      <c r="B15" s="223" t="s">
        <v>178</v>
      </c>
      <c r="C15" s="221" t="s">
        <v>173</v>
      </c>
      <c r="D15" s="216" t="s">
        <v>174</v>
      </c>
      <c r="E15" s="205" t="s">
        <v>174</v>
      </c>
      <c r="F15" s="217" t="s">
        <v>175</v>
      </c>
      <c r="G15" s="217" t="s">
        <v>175</v>
      </c>
      <c r="H15" s="218" t="s">
        <v>176</v>
      </c>
      <c r="I15" s="209" t="s">
        <v>177</v>
      </c>
      <c r="J15" s="222"/>
      <c r="K15" s="222"/>
    </row>
    <row r="16" spans="2:11" ht="15.75" customHeight="1" thickTop="1">
      <c r="B16" s="199">
        <v>63</v>
      </c>
      <c r="C16" s="200">
        <v>55</v>
      </c>
      <c r="D16" s="220">
        <v>47</v>
      </c>
      <c r="E16" s="200">
        <v>39</v>
      </c>
      <c r="F16" s="202">
        <v>31</v>
      </c>
      <c r="G16" s="202">
        <v>23</v>
      </c>
      <c r="H16" s="201">
        <v>15</v>
      </c>
      <c r="I16" s="203">
        <v>7</v>
      </c>
      <c r="J16" s="222"/>
      <c r="K16" s="222"/>
    </row>
    <row r="17" spans="2:11" ht="15.75" customHeight="1" thickBot="1">
      <c r="B17" s="224" t="s">
        <v>179</v>
      </c>
      <c r="C17" s="221" t="s">
        <v>173</v>
      </c>
      <c r="D17" s="205" t="s">
        <v>174</v>
      </c>
      <c r="E17" s="205" t="s">
        <v>174</v>
      </c>
      <c r="F17" s="206" t="s">
        <v>175</v>
      </c>
      <c r="G17" s="206" t="s">
        <v>175</v>
      </c>
      <c r="H17" s="207" t="s">
        <v>176</v>
      </c>
      <c r="I17" s="209" t="s">
        <v>177</v>
      </c>
      <c r="J17" s="222"/>
      <c r="K17" s="222"/>
    </row>
    <row r="18" spans="2:11" ht="15.75" customHeight="1" thickTop="1">
      <c r="B18" s="210">
        <v>64</v>
      </c>
      <c r="C18" s="211">
        <v>56</v>
      </c>
      <c r="D18" s="212">
        <v>48</v>
      </c>
      <c r="E18" s="211">
        <v>40</v>
      </c>
      <c r="F18" s="211">
        <v>32</v>
      </c>
      <c r="G18" s="213">
        <v>24</v>
      </c>
      <c r="H18" s="213">
        <v>16</v>
      </c>
      <c r="I18" s="215">
        <v>8</v>
      </c>
      <c r="J18" s="222"/>
      <c r="K18" s="222"/>
    </row>
    <row r="19" spans="2:11" ht="15.75" customHeight="1" thickBot="1">
      <c r="B19" s="318" t="s">
        <v>179</v>
      </c>
      <c r="C19" s="319" t="s">
        <v>173</v>
      </c>
      <c r="D19" s="216" t="s">
        <v>174</v>
      </c>
      <c r="E19" s="216" t="s">
        <v>174</v>
      </c>
      <c r="F19" s="217" t="s">
        <v>175</v>
      </c>
      <c r="G19" s="217" t="s">
        <v>175</v>
      </c>
      <c r="H19" s="218" t="s">
        <v>176</v>
      </c>
      <c r="I19" s="209" t="s">
        <v>177</v>
      </c>
      <c r="J19" s="222"/>
      <c r="K19" s="222"/>
    </row>
    <row r="20" spans="2:11" ht="15.75" customHeight="1" thickBot="1" thickTop="1">
      <c r="B20" s="320"/>
      <c r="C20" s="321"/>
      <c r="D20" s="322"/>
      <c r="E20" s="322"/>
      <c r="F20" s="322"/>
      <c r="G20" s="322"/>
      <c r="H20" s="322"/>
      <c r="I20" s="323"/>
      <c r="J20" s="222"/>
      <c r="K20" s="222"/>
    </row>
    <row r="21" spans="4:10" ht="15.75" customHeight="1" thickTop="1">
      <c r="D21" s="225"/>
      <c r="J21" s="226"/>
    </row>
    <row r="22" spans="4:10" ht="15.75" customHeight="1">
      <c r="D22" s="227"/>
      <c r="F22">
        <v>62</v>
      </c>
      <c r="J22" s="227"/>
    </row>
    <row r="23" ht="39" customHeight="1" thickBot="1"/>
    <row r="24" spans="1:11" ht="32.25" customHeight="1" thickBot="1">
      <c r="A24" s="749" t="s">
        <v>210</v>
      </c>
      <c r="B24" s="750"/>
      <c r="C24" s="750"/>
      <c r="D24" s="750"/>
      <c r="E24" s="750"/>
      <c r="F24" s="750"/>
      <c r="G24" s="750"/>
      <c r="H24" s="750"/>
      <c r="I24" s="750"/>
      <c r="J24" s="750"/>
      <c r="K24" s="751"/>
    </row>
    <row r="26" spans="5:10" ht="15.75" customHeight="1" thickBot="1">
      <c r="E26" s="748"/>
      <c r="F26" s="748"/>
      <c r="G26" s="748"/>
      <c r="H26" s="748"/>
      <c r="I26" s="748"/>
      <c r="J26" s="748"/>
    </row>
    <row r="27" spans="4:11" ht="13.5" customHeight="1" thickTop="1">
      <c r="D27" s="228">
        <v>65</v>
      </c>
      <c r="E27" s="229">
        <v>73</v>
      </c>
      <c r="F27" s="230">
        <v>81</v>
      </c>
      <c r="G27" s="231">
        <v>89</v>
      </c>
      <c r="H27" s="232">
        <v>97</v>
      </c>
      <c r="I27" s="233">
        <v>105</v>
      </c>
      <c r="J27" s="232">
        <v>113</v>
      </c>
      <c r="K27" s="234">
        <v>121</v>
      </c>
    </row>
    <row r="28" spans="4:11" ht="13.5" customHeight="1" thickBot="1">
      <c r="D28" s="235" t="s">
        <v>180</v>
      </c>
      <c r="E28" s="236" t="s">
        <v>180</v>
      </c>
      <c r="F28" s="223" t="s">
        <v>178</v>
      </c>
      <c r="G28" s="237" t="s">
        <v>181</v>
      </c>
      <c r="H28" s="237" t="s">
        <v>181</v>
      </c>
      <c r="I28" s="237" t="s">
        <v>181</v>
      </c>
      <c r="J28" s="238" t="s">
        <v>182</v>
      </c>
      <c r="K28" s="239" t="s">
        <v>183</v>
      </c>
    </row>
    <row r="29" spans="4:11" ht="13.5" customHeight="1" thickTop="1">
      <c r="D29" s="240">
        <v>66</v>
      </c>
      <c r="E29" s="241">
        <v>74</v>
      </c>
      <c r="F29" s="242">
        <v>82</v>
      </c>
      <c r="G29" s="242">
        <v>90</v>
      </c>
      <c r="H29" s="243">
        <v>98</v>
      </c>
      <c r="I29" s="244">
        <v>106</v>
      </c>
      <c r="J29" s="243">
        <v>114</v>
      </c>
      <c r="K29" s="245">
        <v>122</v>
      </c>
    </row>
    <row r="30" spans="3:11" ht="13.5" customHeight="1" thickBot="1">
      <c r="C30" s="246"/>
      <c r="D30" s="235" t="s">
        <v>180</v>
      </c>
      <c r="E30" s="236" t="s">
        <v>180</v>
      </c>
      <c r="F30" s="223" t="s">
        <v>178</v>
      </c>
      <c r="G30" s="237" t="s">
        <v>181</v>
      </c>
      <c r="H30" s="237" t="s">
        <v>181</v>
      </c>
      <c r="I30" s="238" t="s">
        <v>182</v>
      </c>
      <c r="J30" s="238" t="s">
        <v>182</v>
      </c>
      <c r="K30" s="239" t="s">
        <v>183</v>
      </c>
    </row>
    <row r="31" spans="3:11" ht="13.5" customHeight="1" thickTop="1">
      <c r="C31" s="246"/>
      <c r="D31" s="240">
        <v>67</v>
      </c>
      <c r="E31" s="247">
        <v>75</v>
      </c>
      <c r="F31" s="242">
        <v>83</v>
      </c>
      <c r="G31" s="243">
        <v>91</v>
      </c>
      <c r="H31" s="243">
        <v>99</v>
      </c>
      <c r="I31" s="244">
        <v>107</v>
      </c>
      <c r="J31" s="243">
        <v>115</v>
      </c>
      <c r="K31" s="245">
        <v>123</v>
      </c>
    </row>
    <row r="32" spans="3:11" ht="13.5" customHeight="1" thickBot="1">
      <c r="C32" s="246"/>
      <c r="D32" s="235" t="s">
        <v>180</v>
      </c>
      <c r="E32" s="236" t="s">
        <v>180</v>
      </c>
      <c r="F32" s="223" t="s">
        <v>178</v>
      </c>
      <c r="G32" s="237" t="s">
        <v>181</v>
      </c>
      <c r="H32" s="237" t="s">
        <v>181</v>
      </c>
      <c r="I32" s="238" t="s">
        <v>182</v>
      </c>
      <c r="J32" s="238" t="s">
        <v>182</v>
      </c>
      <c r="K32" s="239" t="s">
        <v>183</v>
      </c>
    </row>
    <row r="33" spans="3:11" ht="13.5" customHeight="1" thickTop="1">
      <c r="C33" s="246"/>
      <c r="D33" s="240">
        <v>68</v>
      </c>
      <c r="E33" s="247">
        <v>76</v>
      </c>
      <c r="F33" s="242">
        <v>84</v>
      </c>
      <c r="G33" s="243">
        <v>92</v>
      </c>
      <c r="H33" s="243">
        <v>100</v>
      </c>
      <c r="I33" s="244">
        <v>108</v>
      </c>
      <c r="J33" s="243">
        <v>116</v>
      </c>
      <c r="K33" s="245">
        <v>124</v>
      </c>
    </row>
    <row r="34" spans="3:11" ht="13.5" customHeight="1" thickBot="1">
      <c r="C34" s="246"/>
      <c r="D34" s="235" t="s">
        <v>180</v>
      </c>
      <c r="E34" s="236" t="s">
        <v>180</v>
      </c>
      <c r="F34" s="223" t="s">
        <v>178</v>
      </c>
      <c r="G34" s="248" t="s">
        <v>181</v>
      </c>
      <c r="H34" s="248" t="s">
        <v>181</v>
      </c>
      <c r="I34" s="238" t="s">
        <v>182</v>
      </c>
      <c r="J34" s="249" t="s">
        <v>183</v>
      </c>
      <c r="K34" s="239" t="s">
        <v>183</v>
      </c>
    </row>
    <row r="35" spans="3:11" ht="13.5" customHeight="1" thickTop="1">
      <c r="C35" s="246"/>
      <c r="D35" s="240">
        <v>69</v>
      </c>
      <c r="E35" s="247">
        <v>77</v>
      </c>
      <c r="F35" s="242">
        <v>85</v>
      </c>
      <c r="G35" s="243">
        <v>93</v>
      </c>
      <c r="H35" s="243">
        <v>101</v>
      </c>
      <c r="I35" s="244">
        <v>109</v>
      </c>
      <c r="J35" s="243">
        <v>117</v>
      </c>
      <c r="K35" s="245">
        <v>125</v>
      </c>
    </row>
    <row r="36" spans="3:11" ht="13.5" customHeight="1" thickBot="1">
      <c r="C36" s="246"/>
      <c r="D36" s="235" t="s">
        <v>180</v>
      </c>
      <c r="E36" s="223" t="s">
        <v>178</v>
      </c>
      <c r="F36" s="223" t="s">
        <v>178</v>
      </c>
      <c r="G36" s="237" t="s">
        <v>181</v>
      </c>
      <c r="H36" s="237" t="s">
        <v>181</v>
      </c>
      <c r="I36" s="238" t="s">
        <v>182</v>
      </c>
      <c r="J36" s="249" t="s">
        <v>183</v>
      </c>
      <c r="K36" s="239" t="s">
        <v>183</v>
      </c>
    </row>
    <row r="37" spans="2:11" ht="13.5" customHeight="1" thickTop="1">
      <c r="B37" s="222"/>
      <c r="C37" s="222"/>
      <c r="D37" s="240">
        <v>70</v>
      </c>
      <c r="E37" s="247">
        <v>78</v>
      </c>
      <c r="F37" s="242">
        <v>86</v>
      </c>
      <c r="G37" s="243">
        <v>94</v>
      </c>
      <c r="H37" s="244">
        <v>102</v>
      </c>
      <c r="I37" s="244">
        <v>110</v>
      </c>
      <c r="J37" s="244">
        <v>118</v>
      </c>
      <c r="K37" s="245">
        <v>126</v>
      </c>
    </row>
    <row r="38" spans="2:11" ht="13.5" customHeight="1" thickBot="1">
      <c r="B38" s="222"/>
      <c r="C38" s="222"/>
      <c r="D38" s="235" t="s">
        <v>180</v>
      </c>
      <c r="E38" s="223" t="s">
        <v>178</v>
      </c>
      <c r="F38" s="223" t="s">
        <v>178</v>
      </c>
      <c r="G38" s="237" t="s">
        <v>181</v>
      </c>
      <c r="H38" s="237" t="s">
        <v>181</v>
      </c>
      <c r="I38" s="238" t="s">
        <v>182</v>
      </c>
      <c r="J38" s="249" t="s">
        <v>183</v>
      </c>
      <c r="K38" s="239" t="s">
        <v>183</v>
      </c>
    </row>
    <row r="39" spans="2:11" ht="13.5" customHeight="1" thickTop="1">
      <c r="B39" s="222"/>
      <c r="C39" s="222"/>
      <c r="D39" s="240">
        <v>71</v>
      </c>
      <c r="E39" s="247">
        <v>79</v>
      </c>
      <c r="F39" s="242">
        <v>87</v>
      </c>
      <c r="G39" s="243">
        <v>95</v>
      </c>
      <c r="H39" s="244">
        <v>103</v>
      </c>
      <c r="I39" s="244">
        <v>111</v>
      </c>
      <c r="J39" s="244">
        <v>119</v>
      </c>
      <c r="K39" s="245">
        <v>127</v>
      </c>
    </row>
    <row r="40" spans="2:11" ht="13.5" customHeight="1" thickBot="1">
      <c r="B40" s="222"/>
      <c r="C40" s="222"/>
      <c r="D40" s="235" t="s">
        <v>180</v>
      </c>
      <c r="E40" s="223" t="s">
        <v>178</v>
      </c>
      <c r="F40" s="223" t="s">
        <v>178</v>
      </c>
      <c r="G40" s="237" t="s">
        <v>181</v>
      </c>
      <c r="H40" s="237" t="s">
        <v>181</v>
      </c>
      <c r="I40" s="238" t="s">
        <v>182</v>
      </c>
      <c r="J40" s="249" t="s">
        <v>183</v>
      </c>
      <c r="K40" s="239" t="s">
        <v>183</v>
      </c>
    </row>
    <row r="41" spans="2:11" ht="13.5" customHeight="1" thickTop="1">
      <c r="B41" s="222"/>
      <c r="C41" s="222"/>
      <c r="D41" s="240">
        <v>72</v>
      </c>
      <c r="E41" s="247">
        <v>80</v>
      </c>
      <c r="F41" s="242">
        <v>88</v>
      </c>
      <c r="G41" s="243">
        <v>96</v>
      </c>
      <c r="H41" s="244">
        <v>104</v>
      </c>
      <c r="I41" s="244">
        <v>112</v>
      </c>
      <c r="J41" s="244">
        <v>120</v>
      </c>
      <c r="K41" s="245">
        <v>128</v>
      </c>
    </row>
    <row r="42" spans="2:11" ht="13.5" customHeight="1" thickBot="1">
      <c r="B42" s="222"/>
      <c r="C42" s="222"/>
      <c r="D42" s="324" t="s">
        <v>180</v>
      </c>
      <c r="E42" s="325" t="s">
        <v>178</v>
      </c>
      <c r="F42" s="326" t="s">
        <v>181</v>
      </c>
      <c r="G42" s="326" t="s">
        <v>181</v>
      </c>
      <c r="H42" s="326" t="s">
        <v>181</v>
      </c>
      <c r="I42" s="327" t="s">
        <v>182</v>
      </c>
      <c r="J42" s="328" t="s">
        <v>183</v>
      </c>
      <c r="K42" s="329" t="s">
        <v>183</v>
      </c>
    </row>
    <row r="43" spans="2:11" ht="13.5" customHeight="1" thickBot="1" thickTop="1">
      <c r="B43" s="222"/>
      <c r="C43" s="222"/>
      <c r="D43" s="330"/>
      <c r="E43" s="322"/>
      <c r="F43" s="322"/>
      <c r="G43" s="322"/>
      <c r="H43" s="322"/>
      <c r="I43" s="322"/>
      <c r="J43" s="321"/>
      <c r="K43" s="331"/>
    </row>
    <row r="44" spans="3:9" ht="12.75" customHeight="1" thickTop="1">
      <c r="C44" s="226"/>
      <c r="I44" s="225"/>
    </row>
    <row r="45" spans="3:9" ht="24" customHeight="1">
      <c r="C45" s="227"/>
      <c r="I45" s="227"/>
    </row>
    <row r="47" ht="15.75" customHeight="1" thickBot="1">
      <c r="G47" s="142"/>
    </row>
    <row r="48" spans="1:11" s="256" customFormat="1" ht="29.25" customHeight="1" thickBot="1" thickTop="1">
      <c r="A48" s="752" t="s">
        <v>184</v>
      </c>
      <c r="B48" s="752"/>
      <c r="C48" s="752"/>
      <c r="D48" s="250" t="s">
        <v>163</v>
      </c>
      <c r="E48" s="251" t="s">
        <v>185</v>
      </c>
      <c r="F48" s="252" t="s">
        <v>186</v>
      </c>
      <c r="G48" s="253" t="s">
        <v>187</v>
      </c>
      <c r="H48" s="753" t="s">
        <v>188</v>
      </c>
      <c r="I48" s="754"/>
      <c r="J48" s="254" t="s">
        <v>189</v>
      </c>
      <c r="K48" s="255" t="s">
        <v>190</v>
      </c>
    </row>
    <row r="49" spans="1:11" ht="15.75" customHeight="1" thickTop="1">
      <c r="A49" s="755" t="s">
        <v>167</v>
      </c>
      <c r="B49" s="756"/>
      <c r="C49" s="757"/>
      <c r="D49" s="194">
        <v>12</v>
      </c>
      <c r="E49" s="257">
        <v>1</v>
      </c>
      <c r="F49" s="258">
        <v>11</v>
      </c>
      <c r="G49" s="259">
        <f>25*D49</f>
        <v>300</v>
      </c>
      <c r="H49" s="758" t="s">
        <v>191</v>
      </c>
      <c r="I49" s="759"/>
      <c r="J49" s="260">
        <v>80</v>
      </c>
      <c r="K49" s="261">
        <v>60</v>
      </c>
    </row>
    <row r="50" spans="1:11" ht="12.75" customHeight="1">
      <c r="A50" s="755" t="s">
        <v>165</v>
      </c>
      <c r="B50" s="756"/>
      <c r="C50" s="757"/>
      <c r="D50" s="195">
        <v>8</v>
      </c>
      <c r="E50" s="262">
        <v>8</v>
      </c>
      <c r="F50" s="263"/>
      <c r="G50" s="259">
        <f aca="true" t="shared" si="0" ref="G50:G58">25*D50</f>
        <v>200</v>
      </c>
      <c r="H50" s="760" t="s">
        <v>192</v>
      </c>
      <c r="I50" s="761"/>
      <c r="J50" s="264">
        <v>90</v>
      </c>
      <c r="K50" s="265">
        <v>100</v>
      </c>
    </row>
    <row r="51" spans="1:11" ht="15.75" customHeight="1">
      <c r="A51" s="755" t="s">
        <v>193</v>
      </c>
      <c r="B51" s="756"/>
      <c r="C51" s="757"/>
      <c r="D51" s="195">
        <v>13</v>
      </c>
      <c r="E51" s="266"/>
      <c r="F51" s="267">
        <v>13</v>
      </c>
      <c r="G51" s="259">
        <f t="shared" si="0"/>
        <v>325</v>
      </c>
      <c r="H51" s="760" t="s">
        <v>194</v>
      </c>
      <c r="I51" s="761"/>
      <c r="J51" s="264">
        <f>J49*J50</f>
        <v>7200</v>
      </c>
      <c r="K51" s="265">
        <f>K49*K50</f>
        <v>6000</v>
      </c>
    </row>
    <row r="52" spans="1:11" ht="15.75" customHeight="1">
      <c r="A52" s="755" t="s">
        <v>112</v>
      </c>
      <c r="B52" s="756"/>
      <c r="C52" s="757"/>
      <c r="D52" s="195">
        <v>12</v>
      </c>
      <c r="E52" s="262">
        <v>12</v>
      </c>
      <c r="F52" s="268"/>
      <c r="G52" s="259">
        <f t="shared" si="0"/>
        <v>300</v>
      </c>
      <c r="H52" s="762" t="s">
        <v>195</v>
      </c>
      <c r="I52" s="763"/>
      <c r="J52" s="269">
        <v>30</v>
      </c>
      <c r="K52" s="270">
        <f>K51/J53</f>
        <v>25</v>
      </c>
    </row>
    <row r="53" spans="1:11" ht="15.75" customHeight="1" thickBot="1">
      <c r="A53" s="755" t="s">
        <v>113</v>
      </c>
      <c r="B53" s="756"/>
      <c r="C53" s="757"/>
      <c r="D53" s="195">
        <v>18</v>
      </c>
      <c r="E53" s="266"/>
      <c r="F53" s="267">
        <v>18</v>
      </c>
      <c r="G53" s="259">
        <f t="shared" si="0"/>
        <v>450</v>
      </c>
      <c r="H53" s="764" t="s">
        <v>196</v>
      </c>
      <c r="I53" s="765"/>
      <c r="J53" s="271">
        <f>J51/J52</f>
        <v>240</v>
      </c>
      <c r="K53" s="272">
        <f>K51/K52</f>
        <v>240</v>
      </c>
    </row>
    <row r="54" spans="1:11" ht="15.75" customHeight="1" thickTop="1">
      <c r="A54" s="755" t="s">
        <v>114</v>
      </c>
      <c r="B54" s="756"/>
      <c r="C54" s="757"/>
      <c r="D54" s="195">
        <v>10</v>
      </c>
      <c r="E54" s="266"/>
      <c r="F54" s="267">
        <v>10</v>
      </c>
      <c r="G54" s="259">
        <f t="shared" si="0"/>
        <v>250</v>
      </c>
      <c r="H54" s="766" t="s">
        <v>197</v>
      </c>
      <c r="I54" s="767"/>
      <c r="J54" s="767"/>
      <c r="K54" s="768"/>
    </row>
    <row r="55" spans="1:12" ht="15.75" customHeight="1">
      <c r="A55" s="755" t="s">
        <v>115</v>
      </c>
      <c r="B55" s="756"/>
      <c r="C55" s="757"/>
      <c r="D55" s="195">
        <v>16</v>
      </c>
      <c r="E55" s="262">
        <v>16</v>
      </c>
      <c r="F55" s="268"/>
      <c r="G55" s="259">
        <f t="shared" si="0"/>
        <v>400</v>
      </c>
      <c r="H55" s="769"/>
      <c r="I55" s="770"/>
      <c r="J55" s="770"/>
      <c r="K55" s="771"/>
      <c r="L55" s="273"/>
    </row>
    <row r="56" spans="1:12" ht="15.75" customHeight="1" thickBot="1">
      <c r="A56" s="755" t="s">
        <v>116</v>
      </c>
      <c r="B56" s="756"/>
      <c r="C56" s="757"/>
      <c r="D56" s="195">
        <v>12</v>
      </c>
      <c r="E56" s="266"/>
      <c r="F56" s="267">
        <v>12</v>
      </c>
      <c r="G56" s="259">
        <f t="shared" si="0"/>
        <v>300</v>
      </c>
      <c r="H56" s="769"/>
      <c r="I56" s="770"/>
      <c r="J56" s="770"/>
      <c r="K56" s="771"/>
      <c r="L56" s="273"/>
    </row>
    <row r="57" spans="1:12" ht="15.75" customHeight="1" thickBot="1">
      <c r="A57" s="755" t="s">
        <v>117</v>
      </c>
      <c r="B57" s="756"/>
      <c r="C57" s="757"/>
      <c r="D57" s="196">
        <v>16</v>
      </c>
      <c r="E57" s="262">
        <v>16</v>
      </c>
      <c r="F57" s="268"/>
      <c r="G57" s="259">
        <f t="shared" si="0"/>
        <v>400</v>
      </c>
      <c r="H57" s="772" t="s">
        <v>198</v>
      </c>
      <c r="I57" s="773"/>
      <c r="J57" s="773"/>
      <c r="K57" s="774"/>
      <c r="L57" s="273"/>
    </row>
    <row r="58" spans="1:12" ht="15.75" customHeight="1" thickBot="1">
      <c r="A58" s="755" t="s">
        <v>118</v>
      </c>
      <c r="B58" s="756"/>
      <c r="C58" s="757"/>
      <c r="D58" s="197">
        <v>9</v>
      </c>
      <c r="E58" s="274">
        <v>9</v>
      </c>
      <c r="F58" s="275"/>
      <c r="G58" s="259">
        <f t="shared" si="0"/>
        <v>225</v>
      </c>
      <c r="H58" s="775" t="s">
        <v>199</v>
      </c>
      <c r="I58" s="776"/>
      <c r="J58" s="776"/>
      <c r="K58" s="777"/>
      <c r="L58" s="273"/>
    </row>
    <row r="59" spans="1:12" ht="15.75" customHeight="1" thickBot="1" thickTop="1">
      <c r="A59" s="778" t="s">
        <v>200</v>
      </c>
      <c r="B59" s="779"/>
      <c r="C59" s="780"/>
      <c r="D59" s="193">
        <f>SUM(D49:D58)</f>
        <v>126</v>
      </c>
      <c r="E59" s="276">
        <f>SUM(E49:E58)</f>
        <v>62</v>
      </c>
      <c r="F59" s="277">
        <f>SUM(F49:F58)</f>
        <v>64</v>
      </c>
      <c r="G59" s="278">
        <f>SUM(G49:G58)</f>
        <v>3150</v>
      </c>
      <c r="H59" s="781" t="s">
        <v>201</v>
      </c>
      <c r="I59" s="782"/>
      <c r="J59" s="782"/>
      <c r="K59" s="783"/>
      <c r="L59" s="273"/>
    </row>
    <row r="61" ht="15.75" customHeight="1">
      <c r="A61" s="279" t="s">
        <v>202</v>
      </c>
    </row>
    <row r="62" ht="15.75" customHeight="1" thickBot="1"/>
    <row r="63" spans="1:11" ht="15.75" customHeight="1" thickTop="1">
      <c r="A63" s="784" t="s">
        <v>203</v>
      </c>
      <c r="B63" s="785"/>
      <c r="C63" s="785"/>
      <c r="D63" s="785"/>
      <c r="E63" s="785"/>
      <c r="F63" s="785"/>
      <c r="G63" s="785"/>
      <c r="H63" s="785"/>
      <c r="I63" s="785"/>
      <c r="J63" s="785"/>
      <c r="K63" s="786"/>
    </row>
    <row r="64" spans="1:11" ht="15.75" customHeight="1">
      <c r="A64" s="787"/>
      <c r="B64" s="788"/>
      <c r="C64" s="788"/>
      <c r="D64" s="788"/>
      <c r="E64" s="788"/>
      <c r="F64" s="788"/>
      <c r="G64" s="788"/>
      <c r="H64" s="788"/>
      <c r="I64" s="788"/>
      <c r="J64" s="788"/>
      <c r="K64" s="789"/>
    </row>
    <row r="65" spans="1:11" ht="15.75" customHeight="1">
      <c r="A65" s="787"/>
      <c r="B65" s="788"/>
      <c r="C65" s="788"/>
      <c r="D65" s="788"/>
      <c r="E65" s="788"/>
      <c r="F65" s="788"/>
      <c r="G65" s="788"/>
      <c r="H65" s="788"/>
      <c r="I65" s="788"/>
      <c r="J65" s="788"/>
      <c r="K65" s="789"/>
    </row>
    <row r="66" spans="1:11" ht="15.75" customHeight="1">
      <c r="A66" s="787"/>
      <c r="B66" s="788"/>
      <c r="C66" s="788"/>
      <c r="D66" s="788"/>
      <c r="E66" s="788"/>
      <c r="F66" s="788"/>
      <c r="G66" s="788"/>
      <c r="H66" s="788"/>
      <c r="I66" s="788"/>
      <c r="J66" s="788"/>
      <c r="K66" s="789"/>
    </row>
    <row r="67" spans="1:11" ht="15.75" customHeight="1" thickBot="1">
      <c r="A67" s="790"/>
      <c r="B67" s="791"/>
      <c r="C67" s="791"/>
      <c r="D67" s="791"/>
      <c r="E67" s="791"/>
      <c r="F67" s="791"/>
      <c r="G67" s="791"/>
      <c r="H67" s="791"/>
      <c r="I67" s="791"/>
      <c r="J67" s="791"/>
      <c r="K67" s="792"/>
    </row>
    <row r="68" spans="1:11" ht="15.75" customHeight="1" thickTop="1">
      <c r="A68" s="280"/>
      <c r="B68" s="280"/>
      <c r="C68" s="280"/>
      <c r="D68" s="280"/>
      <c r="E68" s="280"/>
      <c r="F68" s="280"/>
      <c r="G68" s="280"/>
      <c r="H68" s="280"/>
      <c r="I68" s="280"/>
      <c r="J68" s="280"/>
      <c r="K68" s="280"/>
    </row>
    <row r="69" spans="4:11" ht="15.75" customHeight="1" thickBot="1">
      <c r="D69" s="793" t="s">
        <v>163</v>
      </c>
      <c r="E69" s="793"/>
      <c r="F69" s="793" t="s">
        <v>204</v>
      </c>
      <c r="G69" s="793"/>
      <c r="H69" s="793"/>
      <c r="I69" s="793" t="s">
        <v>205</v>
      </c>
      <c r="J69" s="793"/>
      <c r="K69" s="793"/>
    </row>
    <row r="70" spans="1:11" s="16" customFormat="1" ht="25.5" customHeight="1" thickBot="1">
      <c r="A70" s="794" t="s">
        <v>206</v>
      </c>
      <c r="B70" s="795"/>
      <c r="C70" s="281" t="s">
        <v>207</v>
      </c>
      <c r="D70" s="796">
        <f>SUM(D59:D69)</f>
        <v>126</v>
      </c>
      <c r="E70" s="796"/>
      <c r="F70" s="281"/>
      <c r="G70" s="281">
        <v>25</v>
      </c>
      <c r="H70" s="281"/>
      <c r="I70" s="797">
        <f>D70*G70</f>
        <v>3150</v>
      </c>
      <c r="J70" s="797"/>
      <c r="K70" s="798"/>
    </row>
    <row r="71" spans="1:11" s="16" customFormat="1" ht="25.5" customHeight="1" thickBot="1">
      <c r="A71" s="799" t="s">
        <v>206</v>
      </c>
      <c r="B71" s="800"/>
      <c r="C71" s="282" t="s">
        <v>208</v>
      </c>
      <c r="D71" s="801">
        <v>30</v>
      </c>
      <c r="E71" s="801"/>
      <c r="F71" s="282"/>
      <c r="G71" s="282">
        <v>30</v>
      </c>
      <c r="H71" s="282"/>
      <c r="I71" s="802">
        <f>D71*G71</f>
        <v>900</v>
      </c>
      <c r="J71" s="802"/>
      <c r="K71" s="803"/>
    </row>
    <row r="72" spans="1:11" s="16" customFormat="1" ht="25.5" customHeight="1" thickBot="1">
      <c r="A72" s="804" t="s">
        <v>206</v>
      </c>
      <c r="B72" s="805"/>
      <c r="C72" s="283" t="s">
        <v>200</v>
      </c>
      <c r="D72" s="806">
        <f>SUM(D70:D71)</f>
        <v>156</v>
      </c>
      <c r="E72" s="806"/>
      <c r="F72" s="283"/>
      <c r="G72" s="283"/>
      <c r="H72" s="283"/>
      <c r="I72" s="807">
        <f>SUM(I70:I71)</f>
        <v>4050</v>
      </c>
      <c r="J72" s="807"/>
      <c r="K72" s="808"/>
    </row>
  </sheetData>
  <sheetProtection/>
  <mergeCells count="39">
    <mergeCell ref="A71:B71"/>
    <mergeCell ref="D71:E71"/>
    <mergeCell ref="I71:K71"/>
    <mergeCell ref="A72:B72"/>
    <mergeCell ref="D72:E72"/>
    <mergeCell ref="I72:K72"/>
    <mergeCell ref="A63:K67"/>
    <mergeCell ref="D69:E69"/>
    <mergeCell ref="F69:H69"/>
    <mergeCell ref="I69:K69"/>
    <mergeCell ref="A70:B70"/>
    <mergeCell ref="D70:E70"/>
    <mergeCell ref="I70:K70"/>
    <mergeCell ref="A57:C57"/>
    <mergeCell ref="H57:K57"/>
    <mergeCell ref="A58:C58"/>
    <mergeCell ref="H58:K58"/>
    <mergeCell ref="A59:C59"/>
    <mergeCell ref="H59:K59"/>
    <mergeCell ref="A52:C52"/>
    <mergeCell ref="H52:I52"/>
    <mergeCell ref="A53:C53"/>
    <mergeCell ref="H53:I53"/>
    <mergeCell ref="A54:C54"/>
    <mergeCell ref="H54:K56"/>
    <mergeCell ref="A55:C55"/>
    <mergeCell ref="A56:C56"/>
    <mergeCell ref="A49:C49"/>
    <mergeCell ref="H49:I49"/>
    <mergeCell ref="A50:C50"/>
    <mergeCell ref="H50:I50"/>
    <mergeCell ref="A51:C51"/>
    <mergeCell ref="H51:I51"/>
    <mergeCell ref="A1:K1"/>
    <mergeCell ref="E3:J3"/>
    <mergeCell ref="A24:K24"/>
    <mergeCell ref="E26:J26"/>
    <mergeCell ref="A48:C48"/>
    <mergeCell ref="H48:I4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K43"/>
  <sheetViews>
    <sheetView zoomScalePageLayoutView="0" workbookViewId="0" topLeftCell="A8">
      <selection activeCell="M1" sqref="M1"/>
    </sheetView>
  </sheetViews>
  <sheetFormatPr defaultColWidth="9.140625" defaultRowHeight="18" customHeight="1"/>
  <cols>
    <col min="1" max="1" width="10.421875" style="0" customWidth="1"/>
    <col min="2" max="4" width="17.8515625" style="0" customWidth="1"/>
    <col min="5" max="5" width="11.7109375" style="0" customWidth="1"/>
    <col min="6" max="6" width="2.421875" style="0" customWidth="1"/>
    <col min="7" max="7" width="10.57421875" style="0" customWidth="1"/>
    <col min="8" max="8" width="14.421875" style="0" customWidth="1"/>
    <col min="9" max="9" width="9.8515625" style="0" bestFit="1" customWidth="1"/>
    <col min="10" max="11" width="12.7109375" style="0" customWidth="1"/>
    <col min="12" max="12" width="3.28125" style="0" customWidth="1"/>
  </cols>
  <sheetData>
    <row r="1" spans="1:5" ht="18" customHeight="1">
      <c r="A1" s="809" t="s">
        <v>221</v>
      </c>
      <c r="B1" s="809"/>
      <c r="C1" s="809"/>
      <c r="D1" s="809"/>
      <c r="E1" s="809"/>
    </row>
    <row r="2" ht="18" customHeight="1" thickBot="1">
      <c r="B2" s="284" t="s">
        <v>211</v>
      </c>
    </row>
    <row r="3" spans="2:4" ht="18" customHeight="1" thickBot="1" thickTop="1">
      <c r="B3" s="285">
        <v>1</v>
      </c>
      <c r="C3" s="286">
        <v>6</v>
      </c>
      <c r="D3" s="287">
        <v>11</v>
      </c>
    </row>
    <row r="4" spans="2:11" ht="18" customHeight="1" thickBot="1">
      <c r="B4" s="288" t="s">
        <v>212</v>
      </c>
      <c r="C4" s="289" t="s">
        <v>180</v>
      </c>
      <c r="D4" s="290" t="s">
        <v>213</v>
      </c>
      <c r="G4" s="810" t="s">
        <v>214</v>
      </c>
      <c r="H4" s="811"/>
      <c r="I4" s="814" t="s">
        <v>163</v>
      </c>
      <c r="J4" s="816" t="s">
        <v>215</v>
      </c>
      <c r="K4" s="818" t="s">
        <v>216</v>
      </c>
    </row>
    <row r="5" spans="2:11" ht="18" customHeight="1" thickBot="1" thickTop="1">
      <c r="B5" s="291">
        <v>2</v>
      </c>
      <c r="C5" s="292">
        <v>7</v>
      </c>
      <c r="D5" s="293">
        <v>12</v>
      </c>
      <c r="G5" s="812"/>
      <c r="H5" s="813"/>
      <c r="I5" s="815"/>
      <c r="J5" s="817"/>
      <c r="K5" s="819"/>
    </row>
    <row r="6" spans="2:11" ht="18" customHeight="1" thickBot="1">
      <c r="B6" s="288" t="s">
        <v>212</v>
      </c>
      <c r="C6" s="289" t="s">
        <v>180</v>
      </c>
      <c r="D6" s="294" t="s">
        <v>183</v>
      </c>
      <c r="G6" s="820" t="s">
        <v>109</v>
      </c>
      <c r="H6" s="821"/>
      <c r="I6" s="824">
        <v>4</v>
      </c>
      <c r="J6" s="826">
        <v>1</v>
      </c>
      <c r="K6" s="828">
        <v>3</v>
      </c>
    </row>
    <row r="7" spans="2:11" ht="18" customHeight="1" thickTop="1">
      <c r="B7" s="291">
        <v>3</v>
      </c>
      <c r="C7" s="295">
        <v>8</v>
      </c>
      <c r="D7" s="293">
        <v>13</v>
      </c>
      <c r="G7" s="822"/>
      <c r="H7" s="823"/>
      <c r="I7" s="825"/>
      <c r="J7" s="827"/>
      <c r="K7" s="829"/>
    </row>
    <row r="8" spans="2:11" ht="18" customHeight="1" thickBot="1">
      <c r="B8" s="288" t="s">
        <v>212</v>
      </c>
      <c r="C8" s="296" t="s">
        <v>217</v>
      </c>
      <c r="D8" s="294" t="s">
        <v>183</v>
      </c>
      <c r="G8" s="822" t="s">
        <v>110</v>
      </c>
      <c r="H8" s="823"/>
      <c r="I8" s="830">
        <v>2</v>
      </c>
      <c r="J8" s="827">
        <v>2</v>
      </c>
      <c r="K8" s="831"/>
    </row>
    <row r="9" spans="2:11" ht="18" customHeight="1" thickTop="1">
      <c r="B9" s="291">
        <v>4</v>
      </c>
      <c r="C9" s="295">
        <v>9</v>
      </c>
      <c r="D9" s="293">
        <v>14</v>
      </c>
      <c r="G9" s="822"/>
      <c r="H9" s="823"/>
      <c r="I9" s="830"/>
      <c r="J9" s="827"/>
      <c r="K9" s="831"/>
    </row>
    <row r="10" spans="2:11" ht="18" customHeight="1" thickBot="1">
      <c r="B10" s="288" t="s">
        <v>212</v>
      </c>
      <c r="C10" s="296" t="s">
        <v>217</v>
      </c>
      <c r="D10" s="294" t="s">
        <v>183</v>
      </c>
      <c r="G10" s="822" t="s">
        <v>111</v>
      </c>
      <c r="H10" s="823"/>
      <c r="I10" s="830">
        <v>4</v>
      </c>
      <c r="J10" s="832"/>
      <c r="K10" s="829">
        <v>4</v>
      </c>
    </row>
    <row r="11" spans="2:11" ht="18" customHeight="1" thickTop="1">
      <c r="B11" s="291">
        <v>5</v>
      </c>
      <c r="C11" s="297">
        <v>10</v>
      </c>
      <c r="D11" s="293">
        <v>15</v>
      </c>
      <c r="G11" s="822"/>
      <c r="H11" s="823"/>
      <c r="I11" s="830"/>
      <c r="J11" s="832"/>
      <c r="K11" s="829"/>
    </row>
    <row r="12" spans="2:11" ht="18" customHeight="1" thickBot="1">
      <c r="B12" s="298" t="s">
        <v>212</v>
      </c>
      <c r="C12" s="299" t="s">
        <v>217</v>
      </c>
      <c r="D12" s="300" t="s">
        <v>183</v>
      </c>
      <c r="G12" s="822" t="s">
        <v>112</v>
      </c>
      <c r="H12" s="823"/>
      <c r="I12" s="825">
        <v>2</v>
      </c>
      <c r="J12" s="827">
        <v>2</v>
      </c>
      <c r="K12" s="831"/>
    </row>
    <row r="13" spans="7:11" ht="18" customHeight="1" thickTop="1">
      <c r="G13" s="822"/>
      <c r="H13" s="823"/>
      <c r="I13" s="825"/>
      <c r="J13" s="827"/>
      <c r="K13" s="831"/>
    </row>
    <row r="14" spans="7:11" ht="18" customHeight="1">
      <c r="G14" s="822" t="s">
        <v>113</v>
      </c>
      <c r="H14" s="823"/>
      <c r="I14" s="830">
        <v>5</v>
      </c>
      <c r="J14" s="833"/>
      <c r="K14" s="829">
        <v>5</v>
      </c>
    </row>
    <row r="15" spans="1:11" ht="18" customHeight="1">
      <c r="A15" s="284" t="s">
        <v>218</v>
      </c>
      <c r="G15" s="822"/>
      <c r="H15" s="823"/>
      <c r="I15" s="830"/>
      <c r="J15" s="833"/>
      <c r="K15" s="829"/>
    </row>
    <row r="16" spans="3:11" ht="18" customHeight="1" thickBot="1">
      <c r="C16" s="1"/>
      <c r="D16" s="1"/>
      <c r="G16" s="822" t="s">
        <v>114</v>
      </c>
      <c r="H16" s="823"/>
      <c r="I16" s="830">
        <v>1</v>
      </c>
      <c r="J16" s="827">
        <v>1</v>
      </c>
      <c r="K16" s="834"/>
    </row>
    <row r="17" spans="2:11" ht="18" customHeight="1" thickTop="1">
      <c r="B17" s="301">
        <v>26</v>
      </c>
      <c r="C17" s="302">
        <v>21</v>
      </c>
      <c r="D17" s="303">
        <v>16</v>
      </c>
      <c r="G17" s="822"/>
      <c r="H17" s="823"/>
      <c r="I17" s="830"/>
      <c r="J17" s="827"/>
      <c r="K17" s="834"/>
    </row>
    <row r="18" spans="2:11" ht="18" customHeight="1" thickBot="1">
      <c r="B18" s="304" t="s">
        <v>176</v>
      </c>
      <c r="C18" s="305" t="s">
        <v>174</v>
      </c>
      <c r="D18" s="306" t="s">
        <v>219</v>
      </c>
      <c r="G18" s="835" t="s">
        <v>115</v>
      </c>
      <c r="H18" s="836"/>
      <c r="I18" s="830">
        <v>5</v>
      </c>
      <c r="J18" s="827">
        <v>5</v>
      </c>
      <c r="K18" s="831"/>
    </row>
    <row r="19" spans="1:11" ht="18" customHeight="1" thickTop="1">
      <c r="A19" s="307"/>
      <c r="B19" s="301">
        <v>27</v>
      </c>
      <c r="C19" s="308">
        <v>22</v>
      </c>
      <c r="D19" s="303">
        <v>17</v>
      </c>
      <c r="E19" s="307"/>
      <c r="G19" s="835"/>
      <c r="H19" s="836"/>
      <c r="I19" s="830"/>
      <c r="J19" s="827"/>
      <c r="K19" s="831"/>
    </row>
    <row r="20" spans="1:11" s="307" customFormat="1" ht="18" customHeight="1" thickBot="1">
      <c r="A20"/>
      <c r="B20" s="304" t="s">
        <v>176</v>
      </c>
      <c r="C20" s="305" t="s">
        <v>174</v>
      </c>
      <c r="D20" s="306" t="s">
        <v>219</v>
      </c>
      <c r="E20"/>
      <c r="G20" s="822" t="s">
        <v>116</v>
      </c>
      <c r="H20" s="823"/>
      <c r="I20" s="830">
        <v>2</v>
      </c>
      <c r="J20" s="832"/>
      <c r="K20" s="829">
        <v>2</v>
      </c>
    </row>
    <row r="21" spans="1:11" ht="18" customHeight="1" thickTop="1">
      <c r="A21" s="307"/>
      <c r="B21" s="309">
        <v>28</v>
      </c>
      <c r="C21" s="308">
        <v>23</v>
      </c>
      <c r="D21" s="303">
        <v>18</v>
      </c>
      <c r="E21" s="307"/>
      <c r="G21" s="822"/>
      <c r="H21" s="823"/>
      <c r="I21" s="830"/>
      <c r="J21" s="832"/>
      <c r="K21" s="829"/>
    </row>
    <row r="22" spans="1:11" s="307" customFormat="1" ht="18" customHeight="1" thickBot="1">
      <c r="A22"/>
      <c r="B22" s="310" t="s">
        <v>220</v>
      </c>
      <c r="C22" s="305" t="s">
        <v>174</v>
      </c>
      <c r="D22" s="306" t="s">
        <v>219</v>
      </c>
      <c r="E22"/>
      <c r="G22" s="822" t="s">
        <v>117</v>
      </c>
      <c r="H22" s="823"/>
      <c r="I22" s="830">
        <v>4</v>
      </c>
      <c r="J22" s="827">
        <v>4</v>
      </c>
      <c r="K22" s="831"/>
    </row>
    <row r="23" spans="1:11" ht="18" customHeight="1" thickTop="1">
      <c r="A23" s="307"/>
      <c r="B23" s="309">
        <v>29</v>
      </c>
      <c r="C23" s="308">
        <v>24</v>
      </c>
      <c r="D23" s="303">
        <v>19</v>
      </c>
      <c r="E23" s="307"/>
      <c r="G23" s="822"/>
      <c r="H23" s="823"/>
      <c r="I23" s="830"/>
      <c r="J23" s="827"/>
      <c r="K23" s="831"/>
    </row>
    <row r="24" spans="1:11" s="307" customFormat="1" ht="18" customHeight="1" thickBot="1">
      <c r="A24"/>
      <c r="B24" s="310" t="s">
        <v>220</v>
      </c>
      <c r="C24" s="305" t="s">
        <v>174</v>
      </c>
      <c r="D24" s="306" t="s">
        <v>219</v>
      </c>
      <c r="E24"/>
      <c r="G24" s="822" t="s">
        <v>118</v>
      </c>
      <c r="H24" s="823"/>
      <c r="I24" s="830">
        <v>1</v>
      </c>
      <c r="J24" s="827"/>
      <c r="K24" s="829">
        <v>1</v>
      </c>
    </row>
    <row r="25" spans="1:11" ht="18" customHeight="1" thickBot="1" thickTop="1">
      <c r="A25" s="307"/>
      <c r="B25" s="311">
        <v>30</v>
      </c>
      <c r="C25" s="312">
        <v>25</v>
      </c>
      <c r="D25" s="303">
        <v>20</v>
      </c>
      <c r="E25" s="307"/>
      <c r="G25" s="837"/>
      <c r="H25" s="838"/>
      <c r="I25" s="839"/>
      <c r="J25" s="840"/>
      <c r="K25" s="841"/>
    </row>
    <row r="26" spans="1:11" s="307" customFormat="1" ht="18" customHeight="1" thickBot="1">
      <c r="A26"/>
      <c r="B26" s="299" t="s">
        <v>217</v>
      </c>
      <c r="C26" s="313" t="s">
        <v>182</v>
      </c>
      <c r="D26" s="306" t="s">
        <v>219</v>
      </c>
      <c r="E26"/>
      <c r="G26" s="842" t="s">
        <v>119</v>
      </c>
      <c r="H26" s="843"/>
      <c r="I26" s="314">
        <f>SUM(I6:I24)</f>
        <v>30</v>
      </c>
      <c r="J26" s="315">
        <f>SUM(J6:J24)</f>
        <v>15</v>
      </c>
      <c r="K26" s="316">
        <f>SUM(K6:K24)</f>
        <v>15</v>
      </c>
    </row>
    <row r="27" spans="7:11" ht="18" customHeight="1" thickTop="1">
      <c r="G27" s="307"/>
      <c r="H27" s="307"/>
      <c r="I27" s="307"/>
      <c r="J27" s="307"/>
      <c r="K27" s="307"/>
    </row>
    <row r="29" spans="7:11" ht="18" customHeight="1">
      <c r="G29" s="307"/>
      <c r="H29" s="307"/>
      <c r="I29" s="307"/>
      <c r="J29" s="307"/>
      <c r="K29" s="307"/>
    </row>
    <row r="31" spans="7:11" s="317" customFormat="1" ht="31.5" customHeight="1">
      <c r="G31"/>
      <c r="H31"/>
      <c r="I31"/>
      <c r="J31"/>
      <c r="K31"/>
    </row>
    <row r="32" ht="14.25" customHeight="1"/>
    <row r="33" ht="14.25" customHeight="1"/>
    <row r="34" spans="7:11" ht="14.25" customHeight="1">
      <c r="G34" s="317"/>
      <c r="H34" s="317"/>
      <c r="I34" s="317"/>
      <c r="J34" s="317"/>
      <c r="K34" s="317"/>
    </row>
    <row r="35" ht="14.25" customHeight="1"/>
    <row r="36" ht="14.25" customHeight="1"/>
    <row r="37" ht="12.75"/>
    <row r="38" ht="14.25" customHeight="1"/>
    <row r="39" ht="14.25" customHeight="1"/>
    <row r="40" ht="15" customHeight="1"/>
    <row r="41" ht="15.75" customHeight="1"/>
    <row r="42" ht="12.75"/>
    <row r="43" ht="18" customHeight="1">
      <c r="A43" s="279"/>
    </row>
  </sheetData>
  <sheetProtection/>
  <mergeCells count="46">
    <mergeCell ref="G24:H25"/>
    <mergeCell ref="I24:I25"/>
    <mergeCell ref="J24:J25"/>
    <mergeCell ref="K24:K25"/>
    <mergeCell ref="G26:H26"/>
    <mergeCell ref="G20:H21"/>
    <mergeCell ref="I20:I21"/>
    <mergeCell ref="J20:J21"/>
    <mergeCell ref="K20:K21"/>
    <mergeCell ref="G22:H23"/>
    <mergeCell ref="I22:I23"/>
    <mergeCell ref="J22:J23"/>
    <mergeCell ref="K22:K23"/>
    <mergeCell ref="G16:H17"/>
    <mergeCell ref="I16:I17"/>
    <mergeCell ref="J16:J17"/>
    <mergeCell ref="K16:K17"/>
    <mergeCell ref="G18:H19"/>
    <mergeCell ref="I18:I19"/>
    <mergeCell ref="J18:J19"/>
    <mergeCell ref="K18:K19"/>
    <mergeCell ref="G12:H13"/>
    <mergeCell ref="I12:I13"/>
    <mergeCell ref="J12:J13"/>
    <mergeCell ref="K12:K13"/>
    <mergeCell ref="G14:H15"/>
    <mergeCell ref="I14:I15"/>
    <mergeCell ref="J14:J15"/>
    <mergeCell ref="K14:K15"/>
    <mergeCell ref="G8:H9"/>
    <mergeCell ref="I8:I9"/>
    <mergeCell ref="J8:J9"/>
    <mergeCell ref="K8:K9"/>
    <mergeCell ref="G10:H11"/>
    <mergeCell ref="I10:I11"/>
    <mergeCell ref="J10:J11"/>
    <mergeCell ref="K10:K11"/>
    <mergeCell ref="A1:E1"/>
    <mergeCell ref="G4:H5"/>
    <mergeCell ref="I4:I5"/>
    <mergeCell ref="J4:J5"/>
    <mergeCell ref="K4:K5"/>
    <mergeCell ref="G6:H7"/>
    <mergeCell ref="I6:I7"/>
    <mergeCell ref="J6:J7"/>
    <mergeCell ref="K6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ASP</cp:lastModifiedBy>
  <cp:lastPrinted>2018-03-12T09:41:46Z</cp:lastPrinted>
  <dcterms:created xsi:type="dcterms:W3CDTF">2017-01-08T10:24:33Z</dcterms:created>
  <dcterms:modified xsi:type="dcterms:W3CDTF">2018-03-12T09:42:09Z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